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Mijn Drive\ECKH\Archief ECKH\07 Brondocumenten voor site\"/>
    </mc:Choice>
  </mc:AlternateContent>
  <xr:revisionPtr revIDLastSave="0" documentId="13_ncr:1_{11D58193-9A23-4DED-B79E-2BDE1358C1F5}" xr6:coauthVersionLast="47" xr6:coauthVersionMax="47" xr10:uidLastSave="{00000000-0000-0000-0000-000000000000}"/>
  <bookViews>
    <workbookView xWindow="-108" yWindow="-108" windowWidth="23256" windowHeight="12456" xr2:uid="{00000000-000D-0000-FFFF-FFFF00000000}"/>
  </bookViews>
  <sheets>
    <sheet name="Blad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ucQqbEmxKhwi09eFhyWdMOvzfVd+q3AF1UY84eWJVoY="/>
    </ext>
  </extLst>
</workbook>
</file>

<file path=xl/calcChain.xml><?xml version="1.0" encoding="utf-8"?>
<calcChain xmlns="http://schemas.openxmlformats.org/spreadsheetml/2006/main">
  <c r="C47" i="1" l="1"/>
  <c r="D47" i="1" s="1"/>
  <c r="E47" i="1" s="1"/>
  <c r="F47" i="1" s="1"/>
  <c r="G47" i="1" s="1"/>
  <c r="H47" i="1" s="1"/>
  <c r="I47" i="1" s="1"/>
  <c r="J47" i="1" s="1"/>
  <c r="K47" i="1" s="1"/>
  <c r="L47" i="1" s="1"/>
  <c r="M47" i="1" s="1"/>
  <c r="N47" i="1" s="1"/>
  <c r="O47" i="1" s="1"/>
  <c r="P47" i="1" s="1"/>
  <c r="Q47" i="1" s="1"/>
  <c r="R47" i="1" s="1"/>
  <c r="S47" i="1" s="1"/>
  <c r="T47" i="1" s="1"/>
  <c r="U47" i="1" s="1"/>
  <c r="V47" i="1" s="1"/>
  <c r="W47" i="1" s="1"/>
  <c r="X47" i="1" s="1"/>
  <c r="Y47" i="1" s="1"/>
  <c r="Z47" i="1" s="1"/>
  <c r="Z42" i="1"/>
  <c r="Y42" i="1"/>
  <c r="X42" i="1"/>
  <c r="W42" i="1"/>
  <c r="V42" i="1"/>
  <c r="U42" i="1"/>
  <c r="T42" i="1"/>
  <c r="S42" i="1"/>
  <c r="R42" i="1"/>
  <c r="Q42" i="1"/>
  <c r="P42" i="1"/>
  <c r="O42" i="1"/>
  <c r="N42" i="1"/>
  <c r="M42" i="1"/>
  <c r="L42" i="1"/>
  <c r="K42" i="1"/>
  <c r="J42" i="1"/>
  <c r="I42" i="1"/>
  <c r="H42" i="1"/>
  <c r="G42" i="1"/>
  <c r="F42" i="1"/>
  <c r="E42" i="1"/>
  <c r="D42" i="1"/>
  <c r="C42" i="1"/>
  <c r="B42" i="1"/>
  <c r="C40" i="1"/>
  <c r="D40" i="1" s="1"/>
  <c r="E40" i="1" s="1"/>
  <c r="F40" i="1" s="1"/>
  <c r="G40" i="1" s="1"/>
  <c r="H40" i="1" s="1"/>
  <c r="I40" i="1" s="1"/>
  <c r="J40" i="1" s="1"/>
  <c r="K40" i="1" s="1"/>
  <c r="L40" i="1" s="1"/>
  <c r="M40" i="1" s="1"/>
  <c r="N40" i="1" s="1"/>
  <c r="O40" i="1" s="1"/>
  <c r="P40" i="1" s="1"/>
  <c r="Q40" i="1" s="1"/>
  <c r="R40" i="1" s="1"/>
  <c r="S40" i="1" s="1"/>
  <c r="T40" i="1" s="1"/>
  <c r="U40" i="1" s="1"/>
  <c r="V40" i="1" s="1"/>
  <c r="W40" i="1" s="1"/>
  <c r="X40" i="1" s="1"/>
  <c r="Y40" i="1" s="1"/>
  <c r="Z40" i="1" s="1"/>
  <c r="B39" i="1"/>
  <c r="Z34" i="1"/>
  <c r="Y34" i="1"/>
  <c r="X34" i="1"/>
  <c r="W34" i="1"/>
  <c r="V34" i="1"/>
  <c r="U34" i="1"/>
  <c r="T34" i="1"/>
  <c r="S34" i="1"/>
  <c r="R34" i="1"/>
  <c r="Q34" i="1"/>
  <c r="P34" i="1"/>
  <c r="O34" i="1"/>
  <c r="N34" i="1"/>
  <c r="M34" i="1"/>
  <c r="L34" i="1"/>
  <c r="K34" i="1"/>
  <c r="J34" i="1"/>
  <c r="I34" i="1"/>
  <c r="H34" i="1"/>
  <c r="G34" i="1"/>
  <c r="F34" i="1"/>
  <c r="E34" i="1"/>
  <c r="D34" i="1"/>
  <c r="C34" i="1"/>
  <c r="B34" i="1"/>
  <c r="C32" i="1"/>
  <c r="C39" i="1" s="1"/>
  <c r="C23" i="1"/>
  <c r="C25" i="1" s="1"/>
  <c r="C26" i="1" s="1"/>
  <c r="C27" i="1" s="1"/>
  <c r="B23" i="1"/>
  <c r="B24" i="1" s="1"/>
  <c r="C11" i="1"/>
  <c r="W41" i="1" s="1"/>
  <c r="B11" i="1"/>
  <c r="V33" i="1" s="1"/>
  <c r="D32" i="1" l="1"/>
  <c r="E32" i="1" s="1"/>
  <c r="E39" i="1" s="1"/>
  <c r="K33" i="1"/>
  <c r="M33" i="1"/>
  <c r="P33" i="1"/>
  <c r="U33" i="1"/>
  <c r="X33" i="1"/>
  <c r="S33" i="1"/>
  <c r="C33" i="1"/>
  <c r="E33" i="1"/>
  <c r="H33" i="1"/>
  <c r="B25" i="1"/>
  <c r="B26" i="1" s="1"/>
  <c r="B27" i="1" s="1"/>
  <c r="B28" i="1" s="1"/>
  <c r="F41" i="1"/>
  <c r="N41" i="1"/>
  <c r="C24" i="1"/>
  <c r="C28" i="1" s="1"/>
  <c r="G33" i="1"/>
  <c r="O33" i="1"/>
  <c r="W33" i="1"/>
  <c r="H41" i="1"/>
  <c r="P41" i="1"/>
  <c r="X41" i="1"/>
  <c r="I33" i="1"/>
  <c r="Q33" i="1"/>
  <c r="Y33" i="1"/>
  <c r="B41" i="1"/>
  <c r="B43" i="1" s="1"/>
  <c r="C43" i="1" s="1"/>
  <c r="D43" i="1" s="1"/>
  <c r="E43" i="1" s="1"/>
  <c r="F43" i="1" s="1"/>
  <c r="G43" i="1" s="1"/>
  <c r="H43" i="1" s="1"/>
  <c r="I43" i="1" s="1"/>
  <c r="J43" i="1" s="1"/>
  <c r="K43" i="1" s="1"/>
  <c r="L43" i="1" s="1"/>
  <c r="M43" i="1" s="1"/>
  <c r="N43" i="1" s="1"/>
  <c r="O43" i="1" s="1"/>
  <c r="P43" i="1" s="1"/>
  <c r="Q43" i="1" s="1"/>
  <c r="R43" i="1" s="1"/>
  <c r="S43" i="1" s="1"/>
  <c r="T43" i="1" s="1"/>
  <c r="U43" i="1" s="1"/>
  <c r="V43" i="1" s="1"/>
  <c r="W43" i="1" s="1"/>
  <c r="X43" i="1" s="1"/>
  <c r="Y43" i="1" s="1"/>
  <c r="Z43" i="1" s="1"/>
  <c r="J41" i="1"/>
  <c r="R41" i="1"/>
  <c r="Z41" i="1"/>
  <c r="I41" i="1"/>
  <c r="Q41" i="1"/>
  <c r="Y41" i="1"/>
  <c r="B33" i="1"/>
  <c r="B35" i="1" s="1"/>
  <c r="C35" i="1" s="1"/>
  <c r="D35" i="1" s="1"/>
  <c r="E35" i="1" s="1"/>
  <c r="F35" i="1" s="1"/>
  <c r="G35" i="1" s="1"/>
  <c r="H35" i="1" s="1"/>
  <c r="I35" i="1" s="1"/>
  <c r="J35" i="1" s="1"/>
  <c r="K35" i="1" s="1"/>
  <c r="L35" i="1" s="1"/>
  <c r="M35" i="1" s="1"/>
  <c r="N35" i="1" s="1"/>
  <c r="O35" i="1" s="1"/>
  <c r="P35" i="1" s="1"/>
  <c r="Q35" i="1" s="1"/>
  <c r="R35" i="1" s="1"/>
  <c r="S35" i="1" s="1"/>
  <c r="T35" i="1" s="1"/>
  <c r="U35" i="1" s="1"/>
  <c r="V35" i="1" s="1"/>
  <c r="W35" i="1" s="1"/>
  <c r="X35" i="1" s="1"/>
  <c r="Y35" i="1" s="1"/>
  <c r="Z35" i="1" s="1"/>
  <c r="J33" i="1"/>
  <c r="R33" i="1"/>
  <c r="Z33" i="1"/>
  <c r="D39" i="1"/>
  <c r="C41" i="1"/>
  <c r="K41" i="1"/>
  <c r="S41" i="1"/>
  <c r="D41" i="1"/>
  <c r="L41" i="1"/>
  <c r="T41" i="1"/>
  <c r="D33" i="1"/>
  <c r="L33" i="1"/>
  <c r="T33" i="1"/>
  <c r="E41" i="1"/>
  <c r="M41" i="1"/>
  <c r="U41" i="1"/>
  <c r="V41" i="1"/>
  <c r="F33" i="1"/>
  <c r="N33" i="1"/>
  <c r="G41" i="1"/>
  <c r="O41" i="1"/>
  <c r="F32" i="1" l="1"/>
  <c r="G32" i="1" s="1"/>
  <c r="T44" i="1"/>
  <c r="L44" i="1"/>
  <c r="D44" i="1"/>
  <c r="S44" i="1"/>
  <c r="K44" i="1"/>
  <c r="C44" i="1"/>
  <c r="Z44" i="1"/>
  <c r="R44" i="1"/>
  <c r="J44" i="1"/>
  <c r="B44" i="1"/>
  <c r="B45" i="1" s="1"/>
  <c r="Y44" i="1"/>
  <c r="Q44" i="1"/>
  <c r="I44" i="1"/>
  <c r="X44" i="1"/>
  <c r="P44" i="1"/>
  <c r="H44" i="1"/>
  <c r="W44" i="1"/>
  <c r="O44" i="1"/>
  <c r="G44" i="1"/>
  <c r="V44" i="1"/>
  <c r="N44" i="1"/>
  <c r="F44" i="1"/>
  <c r="U44" i="1"/>
  <c r="M44" i="1"/>
  <c r="E44" i="1"/>
  <c r="S36" i="1"/>
  <c r="K36" i="1"/>
  <c r="C36" i="1"/>
  <c r="Z36" i="1"/>
  <c r="J36" i="1"/>
  <c r="Y36" i="1"/>
  <c r="Q36" i="1"/>
  <c r="I36" i="1"/>
  <c r="X36" i="1"/>
  <c r="P36" i="1"/>
  <c r="H36" i="1"/>
  <c r="W36" i="1"/>
  <c r="O36" i="1"/>
  <c r="G36" i="1"/>
  <c r="U36" i="1"/>
  <c r="M36" i="1"/>
  <c r="E36" i="1"/>
  <c r="V36" i="1"/>
  <c r="N36" i="1"/>
  <c r="F36" i="1"/>
  <c r="T36" i="1"/>
  <c r="L36" i="1"/>
  <c r="D36" i="1"/>
  <c r="R36" i="1"/>
  <c r="B36" i="1"/>
  <c r="B37" i="1" s="1"/>
  <c r="F39" i="1" l="1"/>
  <c r="B38" i="1"/>
  <c r="C37" i="1"/>
  <c r="H32" i="1"/>
  <c r="G39" i="1"/>
  <c r="B46" i="1"/>
  <c r="C45" i="1"/>
  <c r="C46" i="1" l="1"/>
  <c r="D45" i="1"/>
  <c r="H39" i="1"/>
  <c r="I32" i="1"/>
  <c r="C38" i="1"/>
  <c r="D37" i="1"/>
  <c r="D38" i="1" l="1"/>
  <c r="E37" i="1"/>
  <c r="J32" i="1"/>
  <c r="I39" i="1"/>
  <c r="D46" i="1"/>
  <c r="E45" i="1"/>
  <c r="E46" i="1" l="1"/>
  <c r="F45" i="1"/>
  <c r="K32" i="1"/>
  <c r="J39" i="1"/>
  <c r="E38" i="1"/>
  <c r="F37" i="1"/>
  <c r="F38" i="1" l="1"/>
  <c r="G37" i="1"/>
  <c r="K39" i="1"/>
  <c r="L32" i="1"/>
  <c r="F46" i="1"/>
  <c r="G45" i="1"/>
  <c r="G46" i="1" l="1"/>
  <c r="H45" i="1"/>
  <c r="M32" i="1"/>
  <c r="L39" i="1"/>
  <c r="G38" i="1"/>
  <c r="H37" i="1"/>
  <c r="H38" i="1" l="1"/>
  <c r="I37" i="1"/>
  <c r="N32" i="1"/>
  <c r="M39" i="1"/>
  <c r="H46" i="1"/>
  <c r="I45" i="1"/>
  <c r="I46" i="1" l="1"/>
  <c r="J45" i="1"/>
  <c r="O32" i="1"/>
  <c r="N39" i="1"/>
  <c r="I38" i="1"/>
  <c r="J37" i="1"/>
  <c r="J38" i="1" l="1"/>
  <c r="K37" i="1"/>
  <c r="O39" i="1"/>
  <c r="P32" i="1"/>
  <c r="J46" i="1"/>
  <c r="K45" i="1"/>
  <c r="P39" i="1" l="1"/>
  <c r="Q32" i="1"/>
  <c r="K46" i="1"/>
  <c r="L45" i="1"/>
  <c r="K38" i="1"/>
  <c r="L37" i="1"/>
  <c r="L46" i="1" l="1"/>
  <c r="M45" i="1"/>
  <c r="L38" i="1"/>
  <c r="M37" i="1"/>
  <c r="R32" i="1"/>
  <c r="Q39" i="1"/>
  <c r="S32" i="1" l="1"/>
  <c r="R39" i="1"/>
  <c r="M38" i="1"/>
  <c r="N37" i="1"/>
  <c r="M46" i="1"/>
  <c r="N45" i="1"/>
  <c r="N46" i="1" l="1"/>
  <c r="O45" i="1"/>
  <c r="N38" i="1"/>
  <c r="O37" i="1"/>
  <c r="T32" i="1"/>
  <c r="S39" i="1"/>
  <c r="U32" i="1" l="1"/>
  <c r="T39" i="1"/>
  <c r="O38" i="1"/>
  <c r="P37" i="1"/>
  <c r="O46" i="1"/>
  <c r="P45" i="1"/>
  <c r="P46" i="1" l="1"/>
  <c r="Q45" i="1"/>
  <c r="Q37" i="1"/>
  <c r="P38" i="1"/>
  <c r="U39" i="1"/>
  <c r="V32" i="1"/>
  <c r="W32" i="1" l="1"/>
  <c r="V39" i="1"/>
  <c r="Q38" i="1"/>
  <c r="R37" i="1"/>
  <c r="Q46" i="1"/>
  <c r="R45" i="1"/>
  <c r="R46" i="1" l="1"/>
  <c r="S45" i="1"/>
  <c r="R38" i="1"/>
  <c r="S37" i="1"/>
  <c r="X32" i="1"/>
  <c r="W39" i="1"/>
  <c r="X39" i="1" l="1"/>
  <c r="Y32" i="1"/>
  <c r="S38" i="1"/>
  <c r="T37" i="1"/>
  <c r="S46" i="1"/>
  <c r="T45" i="1"/>
  <c r="T38" i="1" l="1"/>
  <c r="U37" i="1"/>
  <c r="T46" i="1"/>
  <c r="U45" i="1"/>
  <c r="Z32" i="1"/>
  <c r="Z39" i="1" s="1"/>
  <c r="Y39" i="1"/>
  <c r="U46" i="1" l="1"/>
  <c r="V45" i="1"/>
  <c r="U38" i="1"/>
  <c r="V37" i="1"/>
  <c r="V38" i="1" l="1"/>
  <c r="W37" i="1"/>
  <c r="V46" i="1"/>
  <c r="W45" i="1"/>
  <c r="W46" i="1" l="1"/>
  <c r="C29" i="1" s="1"/>
  <c r="X45" i="1"/>
  <c r="W38" i="1"/>
  <c r="X37" i="1"/>
  <c r="X38" i="1" l="1"/>
  <c r="Y37" i="1"/>
  <c r="X46" i="1"/>
  <c r="Y45" i="1"/>
  <c r="Y46" i="1" l="1"/>
  <c r="Z45" i="1"/>
  <c r="Z46" i="1" s="1"/>
  <c r="Y38" i="1"/>
  <c r="Z37" i="1"/>
  <c r="Z38" i="1" s="1"/>
  <c r="B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trijn</author>
  </authors>
  <commentList>
    <comment ref="B4" authorId="0" shapeId="0" xr:uid="{9186CAF2-1F3D-4C79-AF5A-918E457D8C6F}">
      <text>
        <r>
          <rPr>
            <sz val="9"/>
            <color indexed="81"/>
            <rFont val="Tahoma"/>
            <family val="2"/>
          </rPr>
          <t>Het vermogen van de warmtepomp heeft geen directe invloed op de uitkomst van dit rekenmodel, maar wel indirect via de benodigde investeringen.</t>
        </r>
      </text>
    </comment>
    <comment ref="B5" authorId="0" shapeId="0" xr:uid="{BBBCC223-CA95-425F-9B94-74AA5761D958}">
      <text>
        <r>
          <rPr>
            <sz val="9"/>
            <color indexed="81"/>
            <rFont val="Tahoma"/>
            <family val="2"/>
          </rPr>
          <t xml:space="preserve">De door de fabrikant opgegeven SCOP is een gemiddelde over een jaar </t>
        </r>
      </text>
    </comment>
    <comment ref="B6" authorId="0" shapeId="0" xr:uid="{CE0B96A8-C1C6-4612-AF03-C6A5BB6E774D}">
      <text>
        <r>
          <rPr>
            <sz val="9"/>
            <color indexed="81"/>
            <rFont val="Tahoma"/>
            <family val="2"/>
          </rPr>
          <t>Is afhankelijk van de buiten- en binnentemperatuur en isolatiegraad en verschilt dus per situatie. 60% is het gemiddelde.</t>
        </r>
      </text>
    </comment>
    <comment ref="B7" authorId="0" shapeId="0" xr:uid="{C63E0027-7CB7-4230-AA66-668891874B0D}">
      <text>
        <r>
          <rPr>
            <sz val="9"/>
            <color indexed="81"/>
            <rFont val="Tahoma"/>
            <family val="2"/>
          </rPr>
          <t>Betreft de energetische waarde van aardgas omgezet in kwh. Hiervoor worden getallen tussen de 8,8 en 9,8 kwh gebruikt. Dit is het gemiddelde van het verschil in energetische waarde tussen aardgas en stroom in theorie en praktijk.</t>
        </r>
      </text>
    </comment>
    <comment ref="B10" authorId="0" shapeId="0" xr:uid="{FF477FC4-FA7E-4341-8F7A-79B0F22DC2D6}">
      <text>
        <r>
          <rPr>
            <sz val="9"/>
            <color indexed="81"/>
            <rFont val="Tahoma"/>
            <family val="2"/>
          </rPr>
          <t>Zie:
https://www.rijksoverheid.nl/onderwerpen/energie-thuis/vraag-en-antwoord/krijg-ik-subsidie-voor-een-warmtepomp</t>
        </r>
      </text>
    </comment>
    <comment ref="B12" authorId="0" shapeId="0" xr:uid="{5C070CC2-6F82-4057-915A-7D9306B3A6B8}">
      <text>
        <r>
          <rPr>
            <sz val="9"/>
            <color indexed="81"/>
            <rFont val="Tahoma"/>
            <family val="2"/>
          </rPr>
          <t>Let op: de hoogte van de jaarlijkse onderhoudskosten is van grote invloed op de terugverdientijd.</t>
        </r>
      </text>
    </comment>
    <comment ref="B16" authorId="0" shapeId="0" xr:uid="{21D40529-178B-4046-B12E-F305503D6212}">
      <text>
        <r>
          <rPr>
            <sz val="9"/>
            <color indexed="81"/>
            <rFont val="Tahoma"/>
            <charset val="1"/>
          </rPr>
          <t xml:space="preserve">De terugleverprijs heeft in dit rekenmodel alleen gevolgen voor de terugverdientijd als je (een overschot aan stroom van) zonnepanelen hebt.
</t>
        </r>
      </text>
    </comment>
    <comment ref="B19" authorId="0" shapeId="0" xr:uid="{896CE79B-A86A-45DB-A47F-62380769526B}">
      <text>
        <r>
          <rPr>
            <sz val="9"/>
            <color indexed="81"/>
            <rFont val="Tahoma"/>
            <family val="2"/>
          </rPr>
          <t>Warmwater vergt gemiddeld 20% van het verbruikte aardgas en koken gemiddeld 5%. Het percentage voor verwarming is wel afhankelijk van de gezinssituatie.</t>
        </r>
      </text>
    </comment>
  </commentList>
</comments>
</file>

<file path=xl/sharedStrings.xml><?xml version="1.0" encoding="utf-8"?>
<sst xmlns="http://schemas.openxmlformats.org/spreadsheetml/2006/main" count="57" uniqueCount="50">
  <si>
    <t>BEREKENING TERUGVERDIENTIJD VAN EEN</t>
  </si>
  <si>
    <t xml:space="preserve">HYBRIDE EN FULL-ELECTRIC WARMTEPOMP </t>
  </si>
  <si>
    <t>Hybride warmtepomp</t>
  </si>
  <si>
    <t>Full electric warmtepomp</t>
  </si>
  <si>
    <r>
      <rPr>
        <b/>
        <sz val="16"/>
        <color rgb="FF0000FF"/>
        <rFont val="Calibri"/>
      </rPr>
      <t>INPUT</t>
    </r>
    <r>
      <rPr>
        <b/>
        <sz val="12"/>
        <color rgb="FF0000FF"/>
        <rFont val="Calibri"/>
      </rPr>
      <t xml:space="preserve"> (vul alle rode waardes in)</t>
    </r>
  </si>
  <si>
    <r>
      <rPr>
        <b/>
        <sz val="11"/>
        <color theme="1"/>
        <rFont val="Calibri"/>
      </rPr>
      <t xml:space="preserve">VERMOGEN WARMTEPOMP </t>
    </r>
    <r>
      <rPr>
        <sz val="11"/>
        <color theme="1"/>
        <rFont val="Calibri"/>
      </rPr>
      <t>(zie merk/model)</t>
    </r>
  </si>
  <si>
    <t>UW INVESTERINGEN</t>
  </si>
  <si>
    <t xml:space="preserve">  Investeringskosten incl montage</t>
  </si>
  <si>
    <t xml:space="preserve">  Subsidie volgens RVO bij vermogen</t>
  </si>
  <si>
    <t xml:space="preserve">  Netto kosten investering</t>
  </si>
  <si>
    <t xml:space="preserve">  Jaarlijkse onderhoudskosten</t>
  </si>
  <si>
    <t>UW ENERGIEPRIJZEN</t>
  </si>
  <si>
    <t xml:space="preserve">  Gaslevering per m3 (zie contract energieleverancier)</t>
  </si>
  <si>
    <t xml:space="preserve">  Stroomlevering per kWh (zie contract energieleverancier)</t>
  </si>
  <si>
    <t xml:space="preserve">  Stroomprijs terug levering per kWh (zie contract energieleverancier)</t>
  </si>
  <si>
    <t>UW GASVERBRUIK</t>
  </si>
  <si>
    <t xml:space="preserve">  Gasverbruik totaal (verwarming + warmwater + koken) p.j. in m3  </t>
  </si>
  <si>
    <r>
      <rPr>
        <sz val="11"/>
        <color theme="1"/>
        <rFont val="Calibri"/>
      </rPr>
      <t xml:space="preserve">  Indicatie % gas voor verwarming (excl. warmwater en koken) p.j.   </t>
    </r>
    <r>
      <rPr>
        <i/>
        <sz val="8"/>
        <color theme="1"/>
        <rFont val="Calibri"/>
      </rPr>
      <t>***)</t>
    </r>
  </si>
  <si>
    <r>
      <rPr>
        <b/>
        <sz val="11"/>
        <color theme="1"/>
        <rFont val="Calibri"/>
      </rPr>
      <t>UW OVERSCHOT ZONNEPANELEN</t>
    </r>
    <r>
      <rPr>
        <sz val="11"/>
        <color theme="1"/>
        <rFont val="Calibri"/>
      </rPr>
      <t xml:space="preserve"> (indien van toepassing)</t>
    </r>
  </si>
  <si>
    <t xml:space="preserve">  Huidig overschot zonnepanelen p.j. in kWh</t>
  </si>
  <si>
    <t>BEREKENDE OUTPUT</t>
  </si>
  <si>
    <t>Besparing gas door warmtepomp p.j. in m3</t>
  </si>
  <si>
    <t>Besparing gas door warmtepomp p.j. in euro's</t>
  </si>
  <si>
    <t xml:space="preserve">Besparing gas door warmtepomp p.j. in kWh </t>
  </si>
  <si>
    <t>Extra stroom door warmtepomp p.j. in kWh (besparing gedeeld door SCOP)</t>
  </si>
  <si>
    <t>Extra stroom door warmtepomp p.j. in euro's</t>
  </si>
  <si>
    <t>Besparing op energierekening p.j. in euro's</t>
  </si>
  <si>
    <t>TERUGVERDIENTIJD IN JAREN</t>
  </si>
  <si>
    <r>
      <rPr>
        <b/>
        <sz val="11"/>
        <color theme="1"/>
        <rFont val="Calibri"/>
      </rPr>
      <t xml:space="preserve">Voor hybride                                                                                                       </t>
    </r>
    <r>
      <rPr>
        <sz val="11"/>
        <color theme="1"/>
        <rFont val="Calibri"/>
      </rPr>
      <t xml:space="preserve"> Jaar</t>
    </r>
  </si>
  <si>
    <t>Netto investeringskosten</t>
  </si>
  <si>
    <t>Jaarlijkse kosten</t>
  </si>
  <si>
    <t>Totale kosten</t>
  </si>
  <si>
    <t>Opbrengsten</t>
  </si>
  <si>
    <t>Cumulatieve opbrengsten</t>
  </si>
  <si>
    <t>Terugverdientijd</t>
  </si>
  <si>
    <t>Jaar</t>
  </si>
  <si>
    <r>
      <rPr>
        <b/>
        <sz val="11"/>
        <color theme="1"/>
        <rFont val="Calibri"/>
      </rPr>
      <t xml:space="preserve">Voor Full electric                                                                                                  </t>
    </r>
    <r>
      <rPr>
        <sz val="11"/>
        <color theme="1"/>
        <rFont val="Calibri"/>
      </rPr>
      <t>Jaar</t>
    </r>
  </si>
  <si>
    <r>
      <t xml:space="preserve">SCOP WARMTEPOMP </t>
    </r>
    <r>
      <rPr>
        <sz val="11"/>
        <color theme="1"/>
        <rFont val="Calibri"/>
      </rPr>
      <t>(zie merk/model)</t>
    </r>
  </si>
  <si>
    <t xml:space="preserve">In dit rekenmodel is geen rekening gehouden met inflatie wegens de onvoorspelbaarheid en </t>
  </si>
  <si>
    <t xml:space="preserve">INDICATIE % BESPARING GAS DOOR WARMTEPOMP </t>
  </si>
  <si>
    <t>OMREKENFACTOR M3 NEDERLANDS AARDGAS NAAR KWH</t>
  </si>
  <si>
    <t>De overheid zegt dat een terugverdientijd van 7 jaar meestal haalbaar is. Volgens</t>
  </si>
  <si>
    <t>dit rekenmodel is dat alleen mogelijk indien je een hoog gasverbruik hebt en</t>
  </si>
  <si>
    <t>weergegeven indien deze groter is dan 20 jaar.</t>
  </si>
  <si>
    <t xml:space="preserve">na saldering stroom overhoudt van geinstalleerde zonnepanelen! </t>
  </si>
  <si>
    <t>omdat de gasprijzen en stroomprijzen waarschijnlijk nog onvoorspelbaarder zulllen zijn.</t>
  </si>
  <si>
    <t xml:space="preserve">In het model is ook geen rekening gehouden met afschaffing van de salderingsregeling. </t>
  </si>
  <si>
    <t>Opmerkingen over het model:</t>
  </si>
  <si>
    <t>Opmerking over de terugverdientijd:</t>
  </si>
  <si>
    <t xml:space="preserve">In verband met de levensduur van max 20 jaar wordt geen terugverdientijd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</si>
</sst>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2]\ #,##0"/>
  </numFmts>
  <fonts count="16">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ont>
    <font>
      <sz val="11"/>
      <color theme="1"/>
      <name val="Calibri"/>
    </font>
    <font>
      <b/>
      <sz val="16"/>
      <color rgb="FF0000FF"/>
      <name val="Calibri"/>
    </font>
    <font>
      <sz val="11"/>
      <name val="Calibri"/>
    </font>
    <font>
      <sz val="11"/>
      <color rgb="FFFF0000"/>
      <name val="Calibri"/>
    </font>
    <font>
      <sz val="11"/>
      <color theme="1"/>
      <name val="Calibri"/>
      <scheme val="minor"/>
    </font>
    <font>
      <b/>
      <sz val="12"/>
      <color rgb="FF0000FF"/>
      <name val="Calibri"/>
    </font>
    <font>
      <i/>
      <sz val="8"/>
      <color theme="1"/>
      <name val="Calibri"/>
    </font>
    <font>
      <sz val="11"/>
      <color rgb="FFFF0000"/>
      <name val="Calibri"/>
      <family val="2"/>
    </font>
    <font>
      <b/>
      <sz val="11"/>
      <color theme="1"/>
      <name val="Calibri"/>
      <family val="2"/>
    </font>
    <font>
      <sz val="9"/>
      <color indexed="81"/>
      <name val="Tahoma"/>
      <family val="2"/>
    </font>
    <font>
      <sz val="9"/>
      <color indexed="81"/>
      <name val="Tahoma"/>
      <charset val="1"/>
    </font>
  </fonts>
  <fills count="6">
    <fill>
      <patternFill patternType="none"/>
    </fill>
    <fill>
      <patternFill patternType="gray125"/>
    </fill>
    <fill>
      <patternFill patternType="solid">
        <fgColor rgb="FFB4C6E7"/>
        <bgColor rgb="FFB4C6E7"/>
      </patternFill>
    </fill>
    <fill>
      <patternFill patternType="solid">
        <fgColor theme="0"/>
        <bgColor theme="0"/>
      </patternFill>
    </fill>
    <fill>
      <patternFill patternType="solid">
        <fgColor rgb="FFC9DAF8"/>
        <bgColor rgb="FFC9DAF8"/>
      </patternFill>
    </fill>
    <fill>
      <patternFill patternType="solid">
        <fgColor theme="8" tint="0.39994506668294322"/>
        <bgColor indexed="64"/>
      </patternFill>
    </fill>
  </fills>
  <borders count="26">
    <border>
      <left/>
      <right/>
      <top/>
      <bottom/>
      <diagonal/>
    </border>
    <border>
      <left/>
      <right style="thick">
        <color rgb="FF000000"/>
      </right>
      <top/>
      <bottom/>
      <diagonal/>
    </border>
    <border>
      <left style="thick">
        <color rgb="FF000000"/>
      </left>
      <right style="thick">
        <color rgb="FF000000"/>
      </right>
      <top/>
      <bottom/>
      <diagonal/>
    </border>
    <border>
      <left/>
      <right/>
      <top/>
      <bottom/>
      <diagonal/>
    </border>
    <border>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right style="thick">
        <color rgb="FF000000"/>
      </right>
      <top style="thick">
        <color rgb="FF000000"/>
      </top>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bottom style="thick">
        <color rgb="FF000000"/>
      </bottom>
      <diagonal/>
    </border>
    <border>
      <left/>
      <right style="thick">
        <color rgb="FF000000"/>
      </right>
      <top/>
      <bottom style="thick">
        <color rgb="FF000000"/>
      </bottom>
      <diagonal/>
    </border>
    <border>
      <left style="thick">
        <color rgb="FF000000"/>
      </left>
      <right style="thick">
        <color rgb="FF000000"/>
      </right>
      <top style="thick">
        <color rgb="FF000000"/>
      </top>
      <bottom/>
      <diagonal/>
    </border>
    <border>
      <left/>
      <right style="thick">
        <color rgb="FF000000"/>
      </right>
      <top style="thick">
        <color rgb="FF000000"/>
      </top>
      <bottom/>
      <diagonal/>
    </border>
    <border>
      <left/>
      <right style="thick">
        <color rgb="FF000000"/>
      </right>
      <top style="thick">
        <color rgb="FF000000"/>
      </top>
      <bottom style="thick">
        <color rgb="FF000000"/>
      </bottom>
      <diagonal/>
    </border>
    <border>
      <left/>
      <right/>
      <top style="thick">
        <color rgb="FF000000"/>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75">
    <xf numFmtId="0" fontId="0" fillId="0" borderId="0" xfId="0"/>
    <xf numFmtId="0" fontId="4" fillId="2" borderId="1" xfId="0" applyFont="1" applyFill="1" applyBorder="1" applyAlignment="1">
      <alignment horizontal="center"/>
    </xf>
    <xf numFmtId="0" fontId="4" fillId="2" borderId="2" xfId="0" applyFont="1" applyFill="1" applyBorder="1"/>
    <xf numFmtId="0" fontId="4" fillId="2" borderId="1" xfId="0" applyFont="1" applyFill="1" applyBorder="1"/>
    <xf numFmtId="0" fontId="4" fillId="3" borderId="3" xfId="0" applyFont="1" applyFill="1" applyBorder="1"/>
    <xf numFmtId="0" fontId="4" fillId="4" borderId="3" xfId="0" applyFont="1" applyFill="1" applyBorder="1"/>
    <xf numFmtId="0" fontId="4" fillId="2" borderId="4" xfId="0" applyFont="1" applyFill="1" applyBorder="1" applyAlignment="1">
      <alignment horizont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3" xfId="0" applyFont="1" applyFill="1" applyBorder="1"/>
    <xf numFmtId="0" fontId="6" fillId="2" borderId="5" xfId="0" applyFont="1" applyFill="1" applyBorder="1" applyAlignment="1">
      <alignment horizontal="right"/>
    </xf>
    <xf numFmtId="0" fontId="8" fillId="0" borderId="9" xfId="0" applyFont="1" applyBorder="1" applyAlignment="1">
      <alignment horizontal="right"/>
    </xf>
    <xf numFmtId="0" fontId="9" fillId="0" borderId="0" xfId="0" applyFont="1"/>
    <xf numFmtId="0" fontId="8" fillId="0" borderId="10" xfId="0" applyFont="1" applyBorder="1" applyAlignment="1">
      <alignment horizontal="right"/>
    </xf>
    <xf numFmtId="0" fontId="8" fillId="0" borderId="11" xfId="0" applyFont="1" applyBorder="1" applyAlignment="1">
      <alignment horizontal="right"/>
    </xf>
    <xf numFmtId="0" fontId="5" fillId="2" borderId="1" xfId="0" applyFont="1" applyFill="1" applyBorder="1" applyAlignment="1">
      <alignment horizontal="right"/>
    </xf>
    <xf numFmtId="0" fontId="5" fillId="2" borderId="2" xfId="0" applyFont="1" applyFill="1" applyBorder="1" applyAlignment="1">
      <alignment horizontal="right"/>
    </xf>
    <xf numFmtId="0" fontId="5" fillId="2" borderId="1" xfId="0" applyFont="1" applyFill="1" applyBorder="1"/>
    <xf numFmtId="164" fontId="8" fillId="0" borderId="10" xfId="0" applyNumberFormat="1" applyFont="1" applyBorder="1" applyAlignment="1">
      <alignment horizontal="right"/>
    </xf>
    <xf numFmtId="164" fontId="8" fillId="0" borderId="11" xfId="0" applyNumberFormat="1" applyFont="1" applyBorder="1" applyAlignment="1">
      <alignment horizontal="right"/>
    </xf>
    <xf numFmtId="0" fontId="8" fillId="2" borderId="2" xfId="0" applyFont="1" applyFill="1" applyBorder="1" applyAlignment="1">
      <alignment horizontal="right"/>
    </xf>
    <xf numFmtId="2" fontId="5" fillId="0" borderId="0" xfId="0" applyNumberFormat="1" applyFont="1"/>
    <xf numFmtId="0" fontId="5" fillId="0" borderId="0" xfId="0" applyFont="1" applyAlignment="1">
      <alignment horizontal="right"/>
    </xf>
    <xf numFmtId="1" fontId="5" fillId="0" borderId="0" xfId="0" applyNumberFormat="1" applyFont="1"/>
    <xf numFmtId="0" fontId="8" fillId="2" borderId="1" xfId="0" applyFont="1" applyFill="1" applyBorder="1" applyAlignment="1">
      <alignment horizontal="right"/>
    </xf>
    <xf numFmtId="164" fontId="5" fillId="0" borderId="0" xfId="0" applyNumberFormat="1" applyFont="1"/>
    <xf numFmtId="0" fontId="5" fillId="2" borderId="4" xfId="0" applyFont="1" applyFill="1" applyBorder="1"/>
    <xf numFmtId="0" fontId="8" fillId="0" borderId="12" xfId="0" applyFont="1" applyBorder="1" applyAlignment="1">
      <alignment horizontal="right"/>
    </xf>
    <xf numFmtId="0" fontId="8" fillId="0" borderId="13" xfId="0" applyFont="1" applyBorder="1" applyAlignment="1">
      <alignment horizontal="right"/>
    </xf>
    <xf numFmtId="0" fontId="5" fillId="2" borderId="5" xfId="0" applyFont="1" applyFill="1" applyBorder="1"/>
    <xf numFmtId="0" fontId="5" fillId="2" borderId="3" xfId="0" applyFont="1" applyFill="1" applyBorder="1"/>
    <xf numFmtId="0" fontId="5" fillId="2" borderId="14" xfId="0" applyFont="1" applyFill="1" applyBorder="1" applyAlignment="1">
      <alignment horizontal="right"/>
    </xf>
    <xf numFmtId="0" fontId="5" fillId="2" borderId="15" xfId="0" applyFont="1" applyFill="1" applyBorder="1" applyAlignment="1">
      <alignment horizontal="right"/>
    </xf>
    <xf numFmtId="164" fontId="5" fillId="2" borderId="2" xfId="0" applyNumberFormat="1" applyFont="1" applyFill="1" applyBorder="1" applyAlignment="1">
      <alignment horizontal="right"/>
    </xf>
    <xf numFmtId="164" fontId="5" fillId="2" borderId="1" xfId="0" applyNumberFormat="1" applyFont="1" applyFill="1" applyBorder="1" applyAlignment="1">
      <alignment horizontal="right"/>
    </xf>
    <xf numFmtId="1" fontId="5" fillId="2" borderId="2" xfId="0" applyNumberFormat="1" applyFont="1" applyFill="1" applyBorder="1" applyAlignment="1">
      <alignment horizontal="right"/>
    </xf>
    <xf numFmtId="1" fontId="5" fillId="2" borderId="1" xfId="0" applyNumberFormat="1" applyFont="1" applyFill="1" applyBorder="1" applyAlignment="1">
      <alignment horizontal="right"/>
    </xf>
    <xf numFmtId="0" fontId="5" fillId="2" borderId="1" xfId="0" applyFont="1" applyFill="1" applyBorder="1" applyAlignment="1">
      <alignment horizontal="left"/>
    </xf>
    <xf numFmtId="0" fontId="4" fillId="2" borderId="16" xfId="0" applyFont="1" applyFill="1" applyBorder="1"/>
    <xf numFmtId="1" fontId="4" fillId="2" borderId="5" xfId="0" applyNumberFormat="1" applyFont="1" applyFill="1" applyBorder="1" applyAlignment="1">
      <alignment horizontal="center"/>
    </xf>
    <xf numFmtId="0" fontId="4" fillId="2" borderId="5" xfId="0" applyFont="1" applyFill="1" applyBorder="1" applyAlignment="1">
      <alignment horizontal="center"/>
    </xf>
    <xf numFmtId="0" fontId="4" fillId="2" borderId="3" xfId="0" applyFont="1" applyFill="1" applyBorder="1" applyAlignment="1">
      <alignment horizontal="left"/>
    </xf>
    <xf numFmtId="0" fontId="5" fillId="2" borderId="3" xfId="0" applyFont="1" applyFill="1" applyBorder="1" applyAlignment="1">
      <alignment horizontal="right"/>
    </xf>
    <xf numFmtId="165" fontId="5" fillId="2" borderId="3" xfId="0" applyNumberFormat="1" applyFont="1" applyFill="1" applyBorder="1"/>
    <xf numFmtId="164" fontId="5" fillId="2" borderId="3" xfId="0" applyNumberFormat="1" applyFont="1" applyFill="1" applyBorder="1"/>
    <xf numFmtId="2" fontId="5" fillId="2" borderId="3" xfId="0" applyNumberFormat="1" applyFont="1" applyFill="1" applyBorder="1"/>
    <xf numFmtId="0" fontId="5" fillId="0" borderId="11" xfId="0" applyFont="1" applyBorder="1"/>
    <xf numFmtId="0" fontId="12" fillId="0" borderId="8" xfId="0" applyFont="1" applyBorder="1" applyAlignment="1">
      <alignment horizontal="right"/>
    </xf>
    <xf numFmtId="0" fontId="12" fillId="0" borderId="10" xfId="0" applyFont="1" applyBorder="1" applyAlignment="1">
      <alignment horizontal="right"/>
    </xf>
    <xf numFmtId="0" fontId="13" fillId="2" borderId="1" xfId="0" applyFont="1" applyFill="1" applyBorder="1"/>
    <xf numFmtId="0" fontId="0" fillId="5" borderId="19" xfId="0" applyFill="1" applyBorder="1"/>
    <xf numFmtId="0" fontId="0" fillId="5" borderId="20" xfId="0" applyFill="1" applyBorder="1"/>
    <xf numFmtId="0" fontId="0" fillId="5" borderId="21" xfId="0" applyFill="1" applyBorder="1"/>
    <xf numFmtId="0" fontId="0" fillId="5" borderId="3" xfId="0" applyFill="1" applyBorder="1"/>
    <xf numFmtId="0" fontId="0" fillId="5" borderId="22" xfId="0" applyFill="1" applyBorder="1"/>
    <xf numFmtId="0" fontId="3" fillId="5" borderId="21" xfId="0" applyFont="1" applyFill="1" applyBorder="1"/>
    <xf numFmtId="0" fontId="0" fillId="5" borderId="24" xfId="0" applyFill="1" applyBorder="1"/>
    <xf numFmtId="0" fontId="0" fillId="5" borderId="25" xfId="0" applyFill="1" applyBorder="1"/>
    <xf numFmtId="0" fontId="3" fillId="5" borderId="23" xfId="0" applyFont="1" applyFill="1" applyBorder="1"/>
    <xf numFmtId="0" fontId="0" fillId="0" borderId="3" xfId="0" applyBorder="1"/>
    <xf numFmtId="164" fontId="5" fillId="5" borderId="3" xfId="0" applyNumberFormat="1" applyFont="1" applyFill="1" applyBorder="1" applyAlignment="1">
      <alignment horizontal="right"/>
    </xf>
    <xf numFmtId="0" fontId="4" fillId="0" borderId="17" xfId="0" applyFont="1" applyBorder="1"/>
    <xf numFmtId="1" fontId="4" fillId="0" borderId="17" xfId="0" applyNumberFormat="1" applyFont="1" applyBorder="1" applyAlignment="1">
      <alignment horizontal="center"/>
    </xf>
    <xf numFmtId="0" fontId="4" fillId="0" borderId="17" xfId="0" applyFont="1" applyBorder="1" applyAlignment="1">
      <alignment horizontal="center"/>
    </xf>
    <xf numFmtId="0" fontId="3" fillId="0" borderId="3" xfId="0" applyFont="1" applyBorder="1"/>
    <xf numFmtId="0" fontId="4" fillId="2" borderId="3" xfId="0" applyFont="1" applyFill="1" applyBorder="1"/>
    <xf numFmtId="0" fontId="2" fillId="5" borderId="21" xfId="0" applyFont="1" applyFill="1" applyBorder="1"/>
    <xf numFmtId="0" fontId="6" fillId="2" borderId="6" xfId="0" applyFont="1" applyFill="1" applyBorder="1" applyAlignment="1">
      <alignment horizontal="center"/>
    </xf>
    <xf numFmtId="0" fontId="7" fillId="0" borderId="7" xfId="0" applyFont="1" applyBorder="1"/>
    <xf numFmtId="0" fontId="6" fillId="2" borderId="6" xfId="0" applyFont="1" applyFill="1" applyBorder="1" applyAlignment="1">
      <alignment horizontal="center" vertical="center"/>
    </xf>
    <xf numFmtId="0" fontId="0" fillId="0" borderId="19" xfId="0" applyFill="1" applyBorder="1"/>
    <xf numFmtId="0" fontId="3" fillId="0" borderId="3" xfId="0" applyFont="1" applyFill="1" applyBorder="1"/>
    <xf numFmtId="0" fontId="0" fillId="0" borderId="3" xfId="0" applyFill="1" applyBorder="1"/>
    <xf numFmtId="0" fontId="1" fillId="5" borderId="18" xfId="0" applyFont="1" applyFill="1" applyBorder="1"/>
    <xf numFmtId="0" fontId="1" fillId="5" borderId="21" xfId="0" applyFont="1" applyFill="1" applyBorder="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54"/>
  <sheetViews>
    <sheetView tabSelected="1" topLeftCell="A34" workbookViewId="0">
      <selection activeCell="C50" sqref="C50"/>
    </sheetView>
  </sheetViews>
  <sheetFormatPr defaultColWidth="14.44140625" defaultRowHeight="15" customHeight="1"/>
  <cols>
    <col min="1" max="1" width="61.6640625" customWidth="1"/>
    <col min="2" max="2" width="23.88671875" customWidth="1"/>
    <col min="3" max="3" width="23.44140625" customWidth="1"/>
    <col min="4" max="4" width="14.109375" customWidth="1"/>
    <col min="5" max="5" width="12" customWidth="1"/>
    <col min="6" max="6" width="11.44140625" customWidth="1"/>
    <col min="7" max="7" width="10.88671875" customWidth="1"/>
    <col min="8" max="22" width="8.88671875" customWidth="1"/>
    <col min="23" max="23" width="8.44140625" customWidth="1"/>
    <col min="24" max="24" width="9.33203125" customWidth="1"/>
    <col min="25" max="25" width="9" customWidth="1"/>
    <col min="26" max="26" width="10.33203125" customWidth="1"/>
  </cols>
  <sheetData>
    <row r="1" spans="1:26" ht="15" customHeight="1">
      <c r="A1" s="1" t="s">
        <v>0</v>
      </c>
      <c r="B1" s="2"/>
      <c r="C1" s="3"/>
      <c r="D1" s="4"/>
      <c r="E1" s="4"/>
      <c r="F1" s="4"/>
      <c r="G1" s="4"/>
      <c r="H1" s="4"/>
      <c r="I1" s="4"/>
      <c r="J1" s="4"/>
      <c r="K1" s="4"/>
      <c r="L1" s="4"/>
      <c r="M1" s="4"/>
      <c r="N1" s="4"/>
      <c r="O1" s="4"/>
      <c r="P1" s="4"/>
      <c r="Q1" s="4"/>
      <c r="R1" s="4"/>
      <c r="S1" s="4"/>
      <c r="T1" s="4"/>
      <c r="U1" s="4"/>
      <c r="V1" s="5"/>
      <c r="W1" s="5"/>
      <c r="X1" s="5"/>
      <c r="Y1" s="5"/>
      <c r="Z1" s="5"/>
    </row>
    <row r="2" spans="1:26" ht="14.4">
      <c r="A2" s="6" t="s">
        <v>1</v>
      </c>
      <c r="B2" s="7" t="s">
        <v>2</v>
      </c>
      <c r="C2" s="8" t="s">
        <v>3</v>
      </c>
      <c r="D2" s="9"/>
      <c r="E2" s="9"/>
      <c r="F2" s="9"/>
      <c r="G2" s="9"/>
      <c r="H2" s="9"/>
      <c r="I2" s="9"/>
      <c r="J2" s="9"/>
      <c r="K2" s="9"/>
      <c r="L2" s="9"/>
      <c r="M2" s="9"/>
      <c r="N2" s="9"/>
      <c r="O2" s="9"/>
      <c r="P2" s="9"/>
      <c r="Q2" s="9"/>
      <c r="R2" s="9"/>
      <c r="S2" s="9"/>
      <c r="T2" s="9"/>
      <c r="U2" s="9"/>
    </row>
    <row r="3" spans="1:26" ht="22.2" thickTop="1" thickBot="1">
      <c r="A3" s="10"/>
      <c r="B3" s="67" t="s">
        <v>4</v>
      </c>
      <c r="C3" s="68"/>
    </row>
    <row r="4" spans="1:26" thickTop="1">
      <c r="A4" s="3" t="s">
        <v>5</v>
      </c>
      <c r="B4" s="47">
        <v>6</v>
      </c>
      <c r="C4" s="11">
        <v>12</v>
      </c>
      <c r="E4" s="73" t="s">
        <v>47</v>
      </c>
      <c r="F4" s="50"/>
      <c r="G4" s="50"/>
      <c r="H4" s="50"/>
      <c r="I4" s="50"/>
      <c r="J4" s="50"/>
      <c r="K4" s="50"/>
      <c r="L4" s="51"/>
      <c r="M4" s="59"/>
    </row>
    <row r="5" spans="1:26" ht="14.4">
      <c r="A5" s="49" t="s">
        <v>37</v>
      </c>
      <c r="B5" s="48">
        <v>4.3</v>
      </c>
      <c r="C5" s="14">
        <v>3.8</v>
      </c>
      <c r="E5" s="52"/>
      <c r="F5" s="53"/>
      <c r="G5" s="53"/>
      <c r="H5" s="53"/>
      <c r="I5" s="53"/>
      <c r="J5" s="53"/>
      <c r="K5" s="53"/>
      <c r="L5" s="54"/>
      <c r="M5" s="59"/>
    </row>
    <row r="6" spans="1:26" ht="14.4">
      <c r="A6" s="49" t="s">
        <v>39</v>
      </c>
      <c r="B6" s="13">
        <v>60</v>
      </c>
      <c r="C6" s="15">
        <v>100</v>
      </c>
      <c r="E6" s="55" t="s">
        <v>38</v>
      </c>
      <c r="F6" s="53"/>
      <c r="G6" s="53"/>
      <c r="H6" s="53"/>
      <c r="I6" s="53"/>
      <c r="J6" s="53"/>
      <c r="K6" s="53"/>
      <c r="L6" s="54"/>
      <c r="M6" s="59"/>
    </row>
    <row r="7" spans="1:26" ht="14.4">
      <c r="A7" s="49" t="s">
        <v>40</v>
      </c>
      <c r="B7" s="13">
        <v>9.3000000000000007</v>
      </c>
      <c r="C7" s="13">
        <v>9.3000000000000007</v>
      </c>
      <c r="E7" s="66" t="s">
        <v>45</v>
      </c>
      <c r="F7" s="53"/>
      <c r="G7" s="53"/>
      <c r="H7" s="53"/>
      <c r="I7" s="53"/>
      <c r="J7" s="53"/>
      <c r="K7" s="53"/>
      <c r="L7" s="54"/>
      <c r="M7" s="59"/>
    </row>
    <row r="8" spans="1:26" ht="14.4">
      <c r="A8" s="3" t="s">
        <v>6</v>
      </c>
      <c r="B8" s="16"/>
      <c r="C8" s="15"/>
      <c r="E8" s="52"/>
      <c r="F8" s="53"/>
      <c r="G8" s="53"/>
      <c r="H8" s="53"/>
      <c r="I8" s="53"/>
      <c r="J8" s="53"/>
      <c r="K8" s="53"/>
      <c r="L8" s="54"/>
      <c r="M8" s="59"/>
    </row>
    <row r="9" spans="1:26" ht="14.4">
      <c r="A9" s="17" t="s">
        <v>7</v>
      </c>
      <c r="B9" s="18">
        <v>5500</v>
      </c>
      <c r="C9" s="19">
        <v>15000</v>
      </c>
      <c r="E9" s="66" t="s">
        <v>46</v>
      </c>
      <c r="F9" s="53"/>
      <c r="G9" s="53"/>
      <c r="H9" s="53"/>
      <c r="I9" s="53"/>
      <c r="J9" s="53"/>
      <c r="K9" s="53"/>
      <c r="L9" s="54"/>
      <c r="M9" s="59"/>
    </row>
    <row r="10" spans="1:26" thickBot="1">
      <c r="A10" s="17" t="s">
        <v>8</v>
      </c>
      <c r="B10" s="18">
        <v>2250</v>
      </c>
      <c r="C10" s="19">
        <v>3800</v>
      </c>
      <c r="E10" s="58"/>
      <c r="F10" s="56"/>
      <c r="G10" s="56"/>
      <c r="H10" s="56"/>
      <c r="I10" s="56"/>
      <c r="J10" s="56"/>
      <c r="K10" s="56"/>
      <c r="L10" s="57"/>
      <c r="M10" s="59"/>
    </row>
    <row r="11" spans="1:26" thickTop="1">
      <c r="A11" s="17" t="s">
        <v>9</v>
      </c>
      <c r="B11" s="18">
        <f t="shared" ref="B11:C11" si="0">B9-B10</f>
        <v>3250</v>
      </c>
      <c r="C11" s="19">
        <f t="shared" si="0"/>
        <v>11200</v>
      </c>
      <c r="E11" s="70"/>
      <c r="F11" s="70"/>
      <c r="G11" s="70"/>
      <c r="H11" s="70"/>
      <c r="I11" s="70"/>
      <c r="J11" s="70"/>
      <c r="K11" s="70"/>
      <c r="L11" s="70"/>
      <c r="M11" s="59"/>
    </row>
    <row r="12" spans="1:26" ht="14.4">
      <c r="A12" s="17" t="s">
        <v>10</v>
      </c>
      <c r="B12" s="18">
        <v>150</v>
      </c>
      <c r="C12" s="19">
        <v>150</v>
      </c>
      <c r="D12" s="12"/>
      <c r="E12" s="71"/>
      <c r="F12" s="72"/>
      <c r="G12" s="72"/>
      <c r="H12" s="72"/>
      <c r="I12" s="72"/>
      <c r="J12" s="72"/>
      <c r="K12" s="72"/>
      <c r="L12" s="72"/>
    </row>
    <row r="13" spans="1:26" ht="14.4">
      <c r="A13" s="3" t="s">
        <v>11</v>
      </c>
      <c r="B13" s="20"/>
      <c r="C13" s="15"/>
    </row>
    <row r="14" spans="1:26" ht="14.4">
      <c r="A14" s="17" t="s">
        <v>12</v>
      </c>
      <c r="B14" s="18">
        <v>1.45</v>
      </c>
      <c r="C14" s="19">
        <v>1.45</v>
      </c>
      <c r="D14" s="12"/>
      <c r="F14" s="21"/>
    </row>
    <row r="15" spans="1:26" ht="14.4">
      <c r="A15" s="17" t="s">
        <v>13</v>
      </c>
      <c r="B15" s="18">
        <v>0.37</v>
      </c>
      <c r="C15" s="19">
        <v>0.37</v>
      </c>
      <c r="F15" s="21"/>
    </row>
    <row r="16" spans="1:26" ht="14.4">
      <c r="A16" s="17" t="s">
        <v>14</v>
      </c>
      <c r="B16" s="18">
        <v>0.05</v>
      </c>
      <c r="C16" s="19">
        <v>0.05</v>
      </c>
      <c r="F16" s="21"/>
    </row>
    <row r="17" spans="1:26" ht="14.4">
      <c r="A17" s="3" t="s">
        <v>15</v>
      </c>
      <c r="B17" s="20">
        <v>0</v>
      </c>
      <c r="C17" s="15"/>
    </row>
    <row r="18" spans="1:26" ht="14.4">
      <c r="A18" s="17" t="s">
        <v>16</v>
      </c>
      <c r="B18" s="13">
        <v>1200</v>
      </c>
      <c r="C18" s="14">
        <v>1200</v>
      </c>
      <c r="F18" s="22"/>
      <c r="G18" s="22"/>
      <c r="I18" s="23"/>
    </row>
    <row r="19" spans="1:26" ht="14.4">
      <c r="A19" s="17" t="s">
        <v>17</v>
      </c>
      <c r="B19" s="13">
        <v>80</v>
      </c>
      <c r="C19" s="14">
        <v>80</v>
      </c>
      <c r="D19" s="12"/>
      <c r="F19" s="22"/>
      <c r="G19" s="22"/>
      <c r="I19" s="23"/>
    </row>
    <row r="20" spans="1:26" ht="14.4">
      <c r="A20" s="3" t="s">
        <v>18</v>
      </c>
      <c r="B20" s="20"/>
      <c r="C20" s="24"/>
      <c r="F20" s="25"/>
      <c r="I20" s="25"/>
    </row>
    <row r="21" spans="1:26" ht="14.4">
      <c r="A21" s="26" t="s">
        <v>19</v>
      </c>
      <c r="B21" s="27">
        <v>500</v>
      </c>
      <c r="C21" s="28">
        <v>500</v>
      </c>
    </row>
    <row r="22" spans="1:26" ht="22.5" customHeight="1" thickTop="1" thickBot="1">
      <c r="A22" s="29"/>
      <c r="B22" s="69" t="s">
        <v>20</v>
      </c>
      <c r="C22" s="68"/>
      <c r="D22" s="9"/>
      <c r="E22" s="9"/>
      <c r="F22" s="9"/>
      <c r="G22" s="9"/>
      <c r="H22" s="9"/>
      <c r="I22" s="9"/>
      <c r="J22" s="9"/>
      <c r="K22" s="9"/>
      <c r="L22" s="9"/>
      <c r="M22" s="9"/>
      <c r="N22" s="9"/>
      <c r="O22" s="9"/>
      <c r="P22" s="9"/>
      <c r="Q22" s="9"/>
      <c r="R22" s="9"/>
      <c r="S22" s="9"/>
      <c r="T22" s="9"/>
      <c r="U22" s="9"/>
      <c r="V22" s="30"/>
      <c r="W22" s="30"/>
      <c r="X22" s="30"/>
      <c r="Y22" s="30"/>
      <c r="Z22" s="30"/>
    </row>
    <row r="23" spans="1:26" ht="15.75" customHeight="1" thickTop="1">
      <c r="A23" s="17" t="s">
        <v>21</v>
      </c>
      <c r="B23" s="31">
        <f t="shared" ref="B23:C23" si="1">(B18*B19/100)*B6/100</f>
        <v>576</v>
      </c>
      <c r="C23" s="32">
        <f t="shared" si="1"/>
        <v>960</v>
      </c>
      <c r="E23" s="73" t="s">
        <v>48</v>
      </c>
      <c r="F23" s="50"/>
      <c r="G23" s="50"/>
      <c r="H23" s="50"/>
      <c r="I23" s="50"/>
      <c r="J23" s="50"/>
      <c r="K23" s="50"/>
      <c r="L23" s="51"/>
    </row>
    <row r="24" spans="1:26" ht="15.75" customHeight="1">
      <c r="A24" s="17" t="s">
        <v>22</v>
      </c>
      <c r="B24" s="33">
        <f t="shared" ref="B24:C24" si="2">B23*B14</f>
        <v>835.19999999999993</v>
      </c>
      <c r="C24" s="34">
        <f t="shared" si="2"/>
        <v>1392</v>
      </c>
      <c r="E24" s="52"/>
      <c r="F24" s="60"/>
      <c r="G24" s="53"/>
      <c r="H24" s="53"/>
      <c r="I24" s="53"/>
      <c r="J24" s="53"/>
      <c r="K24" s="53"/>
      <c r="L24" s="54"/>
    </row>
    <row r="25" spans="1:26" ht="15.75" customHeight="1">
      <c r="A25" s="17" t="s">
        <v>23</v>
      </c>
      <c r="B25" s="16">
        <f t="shared" ref="B25:C25" si="3">B23*B7</f>
        <v>5356.8</v>
      </c>
      <c r="C25" s="15">
        <f t="shared" si="3"/>
        <v>8928</v>
      </c>
      <c r="E25" s="55" t="s">
        <v>41</v>
      </c>
      <c r="F25" s="53"/>
      <c r="G25" s="53"/>
      <c r="H25" s="53"/>
      <c r="I25" s="53"/>
      <c r="J25" s="53"/>
      <c r="K25" s="53"/>
      <c r="L25" s="54"/>
    </row>
    <row r="26" spans="1:26" ht="15.75" customHeight="1">
      <c r="A26" s="17" t="s">
        <v>24</v>
      </c>
      <c r="B26" s="35">
        <f t="shared" ref="B26:C26" si="4">B25/B5</f>
        <v>1245.7674418604652</v>
      </c>
      <c r="C26" s="36">
        <f t="shared" si="4"/>
        <v>2349.4736842105262</v>
      </c>
      <c r="E26" s="55" t="s">
        <v>42</v>
      </c>
      <c r="F26" s="53"/>
      <c r="G26" s="53"/>
      <c r="H26" s="53"/>
      <c r="I26" s="53"/>
      <c r="J26" s="53"/>
      <c r="K26" s="53"/>
      <c r="L26" s="54"/>
    </row>
    <row r="27" spans="1:26" ht="15.75" customHeight="1">
      <c r="A27" s="17" t="s">
        <v>25</v>
      </c>
      <c r="B27" s="33">
        <f t="shared" ref="B27:C27" si="5">IF(B26&gt;B21,B15*(B26-B21)+B16*B21,B16*B26)</f>
        <v>300.93395348837208</v>
      </c>
      <c r="C27" s="34">
        <f t="shared" si="5"/>
        <v>709.30526315789473</v>
      </c>
      <c r="E27" s="55" t="s">
        <v>44</v>
      </c>
      <c r="F27" s="53"/>
      <c r="G27" s="53"/>
      <c r="H27" s="53"/>
      <c r="I27" s="53"/>
      <c r="J27" s="53"/>
      <c r="K27" s="53"/>
      <c r="L27" s="54"/>
    </row>
    <row r="28" spans="1:26" ht="15.75" customHeight="1" thickBot="1">
      <c r="A28" s="37" t="s">
        <v>26</v>
      </c>
      <c r="B28" s="33">
        <f t="shared" ref="B28:C28" si="6">B24-B27</f>
        <v>534.26604651162779</v>
      </c>
      <c r="C28" s="34">
        <f t="shared" si="6"/>
        <v>682.69473684210527</v>
      </c>
      <c r="E28" s="74" t="s">
        <v>49</v>
      </c>
      <c r="F28" s="53"/>
      <c r="G28" s="53"/>
      <c r="H28" s="53"/>
      <c r="I28" s="53"/>
      <c r="J28" s="53"/>
      <c r="K28" s="53"/>
      <c r="L28" s="54"/>
    </row>
    <row r="29" spans="1:26" ht="15.75" customHeight="1" thickTop="1" thickBot="1">
      <c r="A29" s="38" t="s">
        <v>27</v>
      </c>
      <c r="B29" s="39">
        <f>IF(HLOOKUP(1,B38:Z39,2)+1&gt;20,"Meer dan 20 jaar",HLOOKUP(1,B38:Z39,2)+1)</f>
        <v>9</v>
      </c>
      <c r="C29" s="40" t="str">
        <f>IF(HLOOKUP(1,B46:Z47,2)+1&gt;=20,"Meer dan 20 jaar",HLOOKUP(1,B46:Z47,2)+1)</f>
        <v>Meer dan 20 jaar</v>
      </c>
      <c r="E29" s="58" t="s">
        <v>43</v>
      </c>
      <c r="F29" s="56"/>
      <c r="G29" s="56"/>
      <c r="H29" s="56"/>
      <c r="I29" s="56"/>
      <c r="J29" s="56"/>
      <c r="K29" s="56"/>
      <c r="L29" s="57"/>
    </row>
    <row r="30" spans="1:26" ht="15.75" customHeight="1" thickTop="1">
      <c r="A30" s="61"/>
      <c r="B30" s="62"/>
      <c r="C30" s="63"/>
      <c r="E30" s="64"/>
      <c r="F30" s="59"/>
      <c r="G30" s="59"/>
      <c r="H30" s="59"/>
      <c r="I30" s="59"/>
      <c r="J30" s="59"/>
      <c r="K30" s="59"/>
      <c r="L30" s="59"/>
    </row>
    <row r="31" spans="1:26" ht="15.75" customHeight="1">
      <c r="A31" s="65"/>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5.75" customHeight="1">
      <c r="A32" s="41" t="s">
        <v>28</v>
      </c>
      <c r="B32" s="30">
        <v>1</v>
      </c>
      <c r="C32" s="30">
        <f t="shared" ref="C32:Z32" si="7">B32+1</f>
        <v>2</v>
      </c>
      <c r="D32" s="30">
        <f t="shared" si="7"/>
        <v>3</v>
      </c>
      <c r="E32" s="30">
        <f t="shared" si="7"/>
        <v>4</v>
      </c>
      <c r="F32" s="30">
        <f t="shared" si="7"/>
        <v>5</v>
      </c>
      <c r="G32" s="30">
        <f t="shared" si="7"/>
        <v>6</v>
      </c>
      <c r="H32" s="30">
        <f t="shared" si="7"/>
        <v>7</v>
      </c>
      <c r="I32" s="30">
        <f t="shared" si="7"/>
        <v>8</v>
      </c>
      <c r="J32" s="30">
        <f t="shared" si="7"/>
        <v>9</v>
      </c>
      <c r="K32" s="30">
        <f t="shared" si="7"/>
        <v>10</v>
      </c>
      <c r="L32" s="30">
        <f t="shared" si="7"/>
        <v>11</v>
      </c>
      <c r="M32" s="30">
        <f t="shared" si="7"/>
        <v>12</v>
      </c>
      <c r="N32" s="30">
        <f t="shared" si="7"/>
        <v>13</v>
      </c>
      <c r="O32" s="30">
        <f t="shared" si="7"/>
        <v>14</v>
      </c>
      <c r="P32" s="30">
        <f t="shared" si="7"/>
        <v>15</v>
      </c>
      <c r="Q32" s="30">
        <f t="shared" si="7"/>
        <v>16</v>
      </c>
      <c r="R32" s="30">
        <f t="shared" si="7"/>
        <v>17</v>
      </c>
      <c r="S32" s="30">
        <f t="shared" si="7"/>
        <v>18</v>
      </c>
      <c r="T32" s="30">
        <f t="shared" si="7"/>
        <v>19</v>
      </c>
      <c r="U32" s="30">
        <f t="shared" si="7"/>
        <v>20</v>
      </c>
      <c r="V32" s="30">
        <f t="shared" si="7"/>
        <v>21</v>
      </c>
      <c r="W32" s="30">
        <f t="shared" si="7"/>
        <v>22</v>
      </c>
      <c r="X32" s="30">
        <f t="shared" si="7"/>
        <v>23</v>
      </c>
      <c r="Y32" s="30">
        <f t="shared" si="7"/>
        <v>24</v>
      </c>
      <c r="Z32" s="30">
        <f t="shared" si="7"/>
        <v>25</v>
      </c>
    </row>
    <row r="33" spans="1:26" ht="15.75" customHeight="1">
      <c r="A33" s="42" t="s">
        <v>29</v>
      </c>
      <c r="B33" s="43">
        <f t="shared" ref="B33:Z33" si="8">$B$11</f>
        <v>3250</v>
      </c>
      <c r="C33" s="43">
        <f t="shared" si="8"/>
        <v>3250</v>
      </c>
      <c r="D33" s="43">
        <f t="shared" si="8"/>
        <v>3250</v>
      </c>
      <c r="E33" s="43">
        <f t="shared" si="8"/>
        <v>3250</v>
      </c>
      <c r="F33" s="43">
        <f t="shared" si="8"/>
        <v>3250</v>
      </c>
      <c r="G33" s="43">
        <f t="shared" si="8"/>
        <v>3250</v>
      </c>
      <c r="H33" s="43">
        <f t="shared" si="8"/>
        <v>3250</v>
      </c>
      <c r="I33" s="43">
        <f t="shared" si="8"/>
        <v>3250</v>
      </c>
      <c r="J33" s="43">
        <f t="shared" si="8"/>
        <v>3250</v>
      </c>
      <c r="K33" s="43">
        <f t="shared" si="8"/>
        <v>3250</v>
      </c>
      <c r="L33" s="43">
        <f t="shared" si="8"/>
        <v>3250</v>
      </c>
      <c r="M33" s="43">
        <f t="shared" si="8"/>
        <v>3250</v>
      </c>
      <c r="N33" s="43">
        <f t="shared" si="8"/>
        <v>3250</v>
      </c>
      <c r="O33" s="43">
        <f t="shared" si="8"/>
        <v>3250</v>
      </c>
      <c r="P33" s="43">
        <f t="shared" si="8"/>
        <v>3250</v>
      </c>
      <c r="Q33" s="43">
        <f t="shared" si="8"/>
        <v>3250</v>
      </c>
      <c r="R33" s="43">
        <f t="shared" si="8"/>
        <v>3250</v>
      </c>
      <c r="S33" s="43">
        <f t="shared" si="8"/>
        <v>3250</v>
      </c>
      <c r="T33" s="43">
        <f t="shared" si="8"/>
        <v>3250</v>
      </c>
      <c r="U33" s="43">
        <f t="shared" si="8"/>
        <v>3250</v>
      </c>
      <c r="V33" s="43">
        <f t="shared" si="8"/>
        <v>3250</v>
      </c>
      <c r="W33" s="43">
        <f t="shared" si="8"/>
        <v>3250</v>
      </c>
      <c r="X33" s="43">
        <f t="shared" si="8"/>
        <v>3250</v>
      </c>
      <c r="Y33" s="43">
        <f t="shared" si="8"/>
        <v>3250</v>
      </c>
      <c r="Z33" s="43">
        <f t="shared" si="8"/>
        <v>3250</v>
      </c>
    </row>
    <row r="34" spans="1:26" ht="15.75" customHeight="1">
      <c r="A34" s="42" t="s">
        <v>30</v>
      </c>
      <c r="B34" s="44">
        <f t="shared" ref="B34:Z34" si="9">$B$12</f>
        <v>150</v>
      </c>
      <c r="C34" s="44">
        <f t="shared" si="9"/>
        <v>150</v>
      </c>
      <c r="D34" s="44">
        <f t="shared" si="9"/>
        <v>150</v>
      </c>
      <c r="E34" s="44">
        <f t="shared" si="9"/>
        <v>150</v>
      </c>
      <c r="F34" s="44">
        <f t="shared" si="9"/>
        <v>150</v>
      </c>
      <c r="G34" s="44">
        <f t="shared" si="9"/>
        <v>150</v>
      </c>
      <c r="H34" s="44">
        <f t="shared" si="9"/>
        <v>150</v>
      </c>
      <c r="I34" s="44">
        <f t="shared" si="9"/>
        <v>150</v>
      </c>
      <c r="J34" s="44">
        <f t="shared" si="9"/>
        <v>150</v>
      </c>
      <c r="K34" s="44">
        <f t="shared" si="9"/>
        <v>150</v>
      </c>
      <c r="L34" s="44">
        <f t="shared" si="9"/>
        <v>150</v>
      </c>
      <c r="M34" s="44">
        <f t="shared" si="9"/>
        <v>150</v>
      </c>
      <c r="N34" s="44">
        <f t="shared" si="9"/>
        <v>150</v>
      </c>
      <c r="O34" s="44">
        <f t="shared" si="9"/>
        <v>150</v>
      </c>
      <c r="P34" s="44">
        <f t="shared" si="9"/>
        <v>150</v>
      </c>
      <c r="Q34" s="44">
        <f t="shared" si="9"/>
        <v>150</v>
      </c>
      <c r="R34" s="44">
        <f t="shared" si="9"/>
        <v>150</v>
      </c>
      <c r="S34" s="44">
        <f t="shared" si="9"/>
        <v>150</v>
      </c>
      <c r="T34" s="44">
        <f t="shared" si="9"/>
        <v>150</v>
      </c>
      <c r="U34" s="44">
        <f t="shared" si="9"/>
        <v>150</v>
      </c>
      <c r="V34" s="44">
        <f t="shared" si="9"/>
        <v>150</v>
      </c>
      <c r="W34" s="44">
        <f t="shared" si="9"/>
        <v>150</v>
      </c>
      <c r="X34" s="44">
        <f t="shared" si="9"/>
        <v>150</v>
      </c>
      <c r="Y34" s="44">
        <f t="shared" si="9"/>
        <v>150</v>
      </c>
      <c r="Z34" s="44">
        <f t="shared" si="9"/>
        <v>150</v>
      </c>
    </row>
    <row r="35" spans="1:26" ht="15.75" customHeight="1">
      <c r="A35" s="42" t="s">
        <v>31</v>
      </c>
      <c r="B35" s="43">
        <f>SUM(B33:B34)</f>
        <v>3400</v>
      </c>
      <c r="C35" s="43">
        <f t="shared" ref="C35:Z35" si="10">B35+C34</f>
        <v>3550</v>
      </c>
      <c r="D35" s="43">
        <f t="shared" si="10"/>
        <v>3700</v>
      </c>
      <c r="E35" s="43">
        <f t="shared" si="10"/>
        <v>3850</v>
      </c>
      <c r="F35" s="43">
        <f t="shared" si="10"/>
        <v>4000</v>
      </c>
      <c r="G35" s="43">
        <f t="shared" si="10"/>
        <v>4150</v>
      </c>
      <c r="H35" s="43">
        <f t="shared" si="10"/>
        <v>4300</v>
      </c>
      <c r="I35" s="43">
        <f t="shared" si="10"/>
        <v>4450</v>
      </c>
      <c r="J35" s="43">
        <f t="shared" si="10"/>
        <v>4600</v>
      </c>
      <c r="K35" s="43">
        <f t="shared" si="10"/>
        <v>4750</v>
      </c>
      <c r="L35" s="43">
        <f t="shared" si="10"/>
        <v>4900</v>
      </c>
      <c r="M35" s="43">
        <f t="shared" si="10"/>
        <v>5050</v>
      </c>
      <c r="N35" s="43">
        <f t="shared" si="10"/>
        <v>5200</v>
      </c>
      <c r="O35" s="43">
        <f t="shared" si="10"/>
        <v>5350</v>
      </c>
      <c r="P35" s="43">
        <f t="shared" si="10"/>
        <v>5500</v>
      </c>
      <c r="Q35" s="43">
        <f t="shared" si="10"/>
        <v>5650</v>
      </c>
      <c r="R35" s="43">
        <f t="shared" si="10"/>
        <v>5800</v>
      </c>
      <c r="S35" s="43">
        <f t="shared" si="10"/>
        <v>5950</v>
      </c>
      <c r="T35" s="43">
        <f t="shared" si="10"/>
        <v>6100</v>
      </c>
      <c r="U35" s="43">
        <f t="shared" si="10"/>
        <v>6250</v>
      </c>
      <c r="V35" s="43">
        <f t="shared" si="10"/>
        <v>6400</v>
      </c>
      <c r="W35" s="43">
        <f t="shared" si="10"/>
        <v>6550</v>
      </c>
      <c r="X35" s="43">
        <f t="shared" si="10"/>
        <v>6700</v>
      </c>
      <c r="Y35" s="43">
        <f t="shared" si="10"/>
        <v>6850</v>
      </c>
      <c r="Z35" s="43">
        <f t="shared" si="10"/>
        <v>7000</v>
      </c>
    </row>
    <row r="36" spans="1:26" ht="15.75" customHeight="1">
      <c r="A36" s="42" t="s">
        <v>32</v>
      </c>
      <c r="B36" s="44">
        <f t="shared" ref="B36:Z36" si="11">$B$28</f>
        <v>534.26604651162779</v>
      </c>
      <c r="C36" s="44">
        <f t="shared" si="11"/>
        <v>534.26604651162779</v>
      </c>
      <c r="D36" s="44">
        <f t="shared" si="11"/>
        <v>534.26604651162779</v>
      </c>
      <c r="E36" s="44">
        <f t="shared" si="11"/>
        <v>534.26604651162779</v>
      </c>
      <c r="F36" s="44">
        <f t="shared" si="11"/>
        <v>534.26604651162779</v>
      </c>
      <c r="G36" s="44">
        <f t="shared" si="11"/>
        <v>534.26604651162779</v>
      </c>
      <c r="H36" s="44">
        <f t="shared" si="11"/>
        <v>534.26604651162779</v>
      </c>
      <c r="I36" s="44">
        <f t="shared" si="11"/>
        <v>534.26604651162779</v>
      </c>
      <c r="J36" s="44">
        <f t="shared" si="11"/>
        <v>534.26604651162779</v>
      </c>
      <c r="K36" s="44">
        <f t="shared" si="11"/>
        <v>534.26604651162779</v>
      </c>
      <c r="L36" s="44">
        <f t="shared" si="11"/>
        <v>534.26604651162779</v>
      </c>
      <c r="M36" s="44">
        <f t="shared" si="11"/>
        <v>534.26604651162779</v>
      </c>
      <c r="N36" s="44">
        <f t="shared" si="11"/>
        <v>534.26604651162779</v>
      </c>
      <c r="O36" s="44">
        <f t="shared" si="11"/>
        <v>534.26604651162779</v>
      </c>
      <c r="P36" s="44">
        <f t="shared" si="11"/>
        <v>534.26604651162779</v>
      </c>
      <c r="Q36" s="44">
        <f t="shared" si="11"/>
        <v>534.26604651162779</v>
      </c>
      <c r="R36" s="44">
        <f t="shared" si="11"/>
        <v>534.26604651162779</v>
      </c>
      <c r="S36" s="44">
        <f t="shared" si="11"/>
        <v>534.26604651162779</v>
      </c>
      <c r="T36" s="44">
        <f t="shared" si="11"/>
        <v>534.26604651162779</v>
      </c>
      <c r="U36" s="44">
        <f t="shared" si="11"/>
        <v>534.26604651162779</v>
      </c>
      <c r="V36" s="44">
        <f t="shared" si="11"/>
        <v>534.26604651162779</v>
      </c>
      <c r="W36" s="44">
        <f t="shared" si="11"/>
        <v>534.26604651162779</v>
      </c>
      <c r="X36" s="44">
        <f t="shared" si="11"/>
        <v>534.26604651162779</v>
      </c>
      <c r="Y36" s="44">
        <f t="shared" si="11"/>
        <v>534.26604651162779</v>
      </c>
      <c r="Z36" s="44">
        <f t="shared" si="11"/>
        <v>534.26604651162779</v>
      </c>
    </row>
    <row r="37" spans="1:26" ht="15.75" customHeight="1">
      <c r="A37" s="42" t="s">
        <v>33</v>
      </c>
      <c r="B37" s="44">
        <f>B36</f>
        <v>534.26604651162779</v>
      </c>
      <c r="C37" s="43">
        <f t="shared" ref="C37:Z37" si="12">B37+C36</f>
        <v>1068.5320930232556</v>
      </c>
      <c r="D37" s="43">
        <f t="shared" si="12"/>
        <v>1602.7981395348834</v>
      </c>
      <c r="E37" s="43">
        <f t="shared" si="12"/>
        <v>2137.0641860465112</v>
      </c>
      <c r="F37" s="43">
        <f t="shared" si="12"/>
        <v>2671.330232558139</v>
      </c>
      <c r="G37" s="43">
        <f t="shared" si="12"/>
        <v>3205.5962790697668</v>
      </c>
      <c r="H37" s="43">
        <f t="shared" si="12"/>
        <v>3739.8623255813945</v>
      </c>
      <c r="I37" s="43">
        <f t="shared" si="12"/>
        <v>4274.1283720930223</v>
      </c>
      <c r="J37" s="43">
        <f t="shared" si="12"/>
        <v>4808.3944186046501</v>
      </c>
      <c r="K37" s="43">
        <f t="shared" si="12"/>
        <v>5342.6604651162779</v>
      </c>
      <c r="L37" s="43">
        <f t="shared" si="12"/>
        <v>5876.9265116279057</v>
      </c>
      <c r="M37" s="43">
        <f t="shared" si="12"/>
        <v>6411.1925581395335</v>
      </c>
      <c r="N37" s="43">
        <f t="shared" si="12"/>
        <v>6945.4586046511613</v>
      </c>
      <c r="O37" s="43">
        <f t="shared" si="12"/>
        <v>7479.7246511627891</v>
      </c>
      <c r="P37" s="43">
        <f t="shared" si="12"/>
        <v>8013.9906976744169</v>
      </c>
      <c r="Q37" s="43">
        <f t="shared" si="12"/>
        <v>8548.2567441860447</v>
      </c>
      <c r="R37" s="43">
        <f t="shared" si="12"/>
        <v>9082.5227906976725</v>
      </c>
      <c r="S37" s="43">
        <f t="shared" si="12"/>
        <v>9616.7888372093003</v>
      </c>
      <c r="T37" s="43">
        <f t="shared" si="12"/>
        <v>10151.054883720928</v>
      </c>
      <c r="U37" s="43">
        <f t="shared" si="12"/>
        <v>10685.320930232556</v>
      </c>
      <c r="V37" s="43">
        <f t="shared" si="12"/>
        <v>11219.586976744184</v>
      </c>
      <c r="W37" s="43">
        <f t="shared" si="12"/>
        <v>11753.853023255811</v>
      </c>
      <c r="X37" s="43">
        <f t="shared" si="12"/>
        <v>12288.119069767439</v>
      </c>
      <c r="Y37" s="43">
        <f t="shared" si="12"/>
        <v>12822.385116279067</v>
      </c>
      <c r="Z37" s="43">
        <f t="shared" si="12"/>
        <v>13356.651162790695</v>
      </c>
    </row>
    <row r="38" spans="1:26" ht="15.75" customHeight="1">
      <c r="A38" s="42" t="s">
        <v>34</v>
      </c>
      <c r="B38" s="45">
        <f t="shared" ref="B38:Z38" si="13">B37/B35</f>
        <v>0.15713707250341993</v>
      </c>
      <c r="C38" s="45">
        <f t="shared" si="13"/>
        <v>0.30099495578119878</v>
      </c>
      <c r="D38" s="45">
        <f t="shared" si="13"/>
        <v>0.43318868636077928</v>
      </c>
      <c r="E38" s="45">
        <f t="shared" si="13"/>
        <v>0.55508160676532758</v>
      </c>
      <c r="F38" s="45">
        <f t="shared" si="13"/>
        <v>0.66783255813953479</v>
      </c>
      <c r="G38" s="45">
        <f t="shared" si="13"/>
        <v>0.77243283833006426</v>
      </c>
      <c r="H38" s="45">
        <f t="shared" si="13"/>
        <v>0.8697354245538127</v>
      </c>
      <c r="I38" s="45">
        <f t="shared" si="13"/>
        <v>0.96047828586360051</v>
      </c>
      <c r="J38" s="45">
        <f t="shared" si="13"/>
        <v>1.0453031344792718</v>
      </c>
      <c r="K38" s="45">
        <f t="shared" si="13"/>
        <v>1.124770624235006</v>
      </c>
      <c r="L38" s="45">
        <f t="shared" si="13"/>
        <v>1.1993727574750828</v>
      </c>
      <c r="M38" s="45">
        <f t="shared" si="13"/>
        <v>1.2695430808197097</v>
      </c>
      <c r="N38" s="45">
        <f t="shared" si="13"/>
        <v>1.3356651162790696</v>
      </c>
      <c r="O38" s="45">
        <f t="shared" si="13"/>
        <v>1.3980793740491195</v>
      </c>
      <c r="P38" s="45">
        <f t="shared" si="13"/>
        <v>1.4570892177589849</v>
      </c>
      <c r="Q38" s="45">
        <f t="shared" si="13"/>
        <v>1.5129657954311584</v>
      </c>
      <c r="R38" s="45">
        <f t="shared" si="13"/>
        <v>1.5659522052927022</v>
      </c>
      <c r="S38" s="45">
        <f t="shared" si="13"/>
        <v>1.6162670314637479</v>
      </c>
      <c r="T38" s="45">
        <f t="shared" si="13"/>
        <v>1.6641073579870374</v>
      </c>
      <c r="U38" s="45">
        <f t="shared" si="13"/>
        <v>1.7096513488372089</v>
      </c>
      <c r="V38" s="45">
        <f t="shared" si="13"/>
        <v>1.7530604651162787</v>
      </c>
      <c r="W38" s="45">
        <f t="shared" si="13"/>
        <v>1.7944813775963071</v>
      </c>
      <c r="X38" s="45">
        <f t="shared" si="13"/>
        <v>1.8340476223533491</v>
      </c>
      <c r="Y38" s="45">
        <f t="shared" si="13"/>
        <v>1.8718810388728564</v>
      </c>
      <c r="Z38" s="45">
        <f t="shared" si="13"/>
        <v>1.9080930232558135</v>
      </c>
    </row>
    <row r="39" spans="1:26" ht="15.75" customHeight="1">
      <c r="A39" s="42" t="s">
        <v>35</v>
      </c>
      <c r="B39" s="30">
        <f t="shared" ref="B39:Z39" si="14">B32</f>
        <v>1</v>
      </c>
      <c r="C39" s="30">
        <f t="shared" si="14"/>
        <v>2</v>
      </c>
      <c r="D39" s="30">
        <f t="shared" si="14"/>
        <v>3</v>
      </c>
      <c r="E39" s="30">
        <f t="shared" si="14"/>
        <v>4</v>
      </c>
      <c r="F39" s="30">
        <f t="shared" si="14"/>
        <v>5</v>
      </c>
      <c r="G39" s="30">
        <f t="shared" si="14"/>
        <v>6</v>
      </c>
      <c r="H39" s="30">
        <f t="shared" si="14"/>
        <v>7</v>
      </c>
      <c r="I39" s="30">
        <f t="shared" si="14"/>
        <v>8</v>
      </c>
      <c r="J39" s="30">
        <f t="shared" si="14"/>
        <v>9</v>
      </c>
      <c r="K39" s="30">
        <f t="shared" si="14"/>
        <v>10</v>
      </c>
      <c r="L39" s="30">
        <f t="shared" si="14"/>
        <v>11</v>
      </c>
      <c r="M39" s="30">
        <f t="shared" si="14"/>
        <v>12</v>
      </c>
      <c r="N39" s="30">
        <f t="shared" si="14"/>
        <v>13</v>
      </c>
      <c r="O39" s="30">
        <f t="shared" si="14"/>
        <v>14</v>
      </c>
      <c r="P39" s="30">
        <f t="shared" si="14"/>
        <v>15</v>
      </c>
      <c r="Q39" s="30">
        <f t="shared" si="14"/>
        <v>16</v>
      </c>
      <c r="R39" s="30">
        <f t="shared" si="14"/>
        <v>17</v>
      </c>
      <c r="S39" s="30">
        <f t="shared" si="14"/>
        <v>18</v>
      </c>
      <c r="T39" s="30">
        <f t="shared" si="14"/>
        <v>19</v>
      </c>
      <c r="U39" s="30">
        <f t="shared" si="14"/>
        <v>20</v>
      </c>
      <c r="V39" s="30">
        <f t="shared" si="14"/>
        <v>21</v>
      </c>
      <c r="W39" s="30">
        <f t="shared" si="14"/>
        <v>22</v>
      </c>
      <c r="X39" s="30">
        <f t="shared" si="14"/>
        <v>23</v>
      </c>
      <c r="Y39" s="30">
        <f t="shared" si="14"/>
        <v>24</v>
      </c>
      <c r="Z39" s="30">
        <f t="shared" si="14"/>
        <v>25</v>
      </c>
    </row>
    <row r="40" spans="1:26" ht="15.75" customHeight="1">
      <c r="A40" s="41" t="s">
        <v>36</v>
      </c>
      <c r="B40" s="30">
        <v>1</v>
      </c>
      <c r="C40" s="30">
        <f t="shared" ref="C40:Z40" si="15">B40+1</f>
        <v>2</v>
      </c>
      <c r="D40" s="30">
        <f t="shared" si="15"/>
        <v>3</v>
      </c>
      <c r="E40" s="30">
        <f t="shared" si="15"/>
        <v>4</v>
      </c>
      <c r="F40" s="30">
        <f t="shared" si="15"/>
        <v>5</v>
      </c>
      <c r="G40" s="30">
        <f t="shared" si="15"/>
        <v>6</v>
      </c>
      <c r="H40" s="30">
        <f t="shared" si="15"/>
        <v>7</v>
      </c>
      <c r="I40" s="30">
        <f t="shared" si="15"/>
        <v>8</v>
      </c>
      <c r="J40" s="30">
        <f t="shared" si="15"/>
        <v>9</v>
      </c>
      <c r="K40" s="30">
        <f t="shared" si="15"/>
        <v>10</v>
      </c>
      <c r="L40" s="30">
        <f t="shared" si="15"/>
        <v>11</v>
      </c>
      <c r="M40" s="30">
        <f t="shared" si="15"/>
        <v>12</v>
      </c>
      <c r="N40" s="30">
        <f t="shared" si="15"/>
        <v>13</v>
      </c>
      <c r="O40" s="30">
        <f t="shared" si="15"/>
        <v>14</v>
      </c>
      <c r="P40" s="30">
        <f t="shared" si="15"/>
        <v>15</v>
      </c>
      <c r="Q40" s="30">
        <f t="shared" si="15"/>
        <v>16</v>
      </c>
      <c r="R40" s="30">
        <f t="shared" si="15"/>
        <v>17</v>
      </c>
      <c r="S40" s="30">
        <f t="shared" si="15"/>
        <v>18</v>
      </c>
      <c r="T40" s="30">
        <f t="shared" si="15"/>
        <v>19</v>
      </c>
      <c r="U40" s="30">
        <f t="shared" si="15"/>
        <v>20</v>
      </c>
      <c r="V40" s="30">
        <f t="shared" si="15"/>
        <v>21</v>
      </c>
      <c r="W40" s="30">
        <f t="shared" si="15"/>
        <v>22</v>
      </c>
      <c r="X40" s="30">
        <f t="shared" si="15"/>
        <v>23</v>
      </c>
      <c r="Y40" s="30">
        <f t="shared" si="15"/>
        <v>24</v>
      </c>
      <c r="Z40" s="30">
        <f t="shared" si="15"/>
        <v>25</v>
      </c>
    </row>
    <row r="41" spans="1:26" ht="15.75" customHeight="1">
      <c r="A41" s="42" t="s">
        <v>29</v>
      </c>
      <c r="B41" s="43">
        <f t="shared" ref="B41:Z41" si="16">$C$11</f>
        <v>11200</v>
      </c>
      <c r="C41" s="43">
        <f t="shared" si="16"/>
        <v>11200</v>
      </c>
      <c r="D41" s="43">
        <f t="shared" si="16"/>
        <v>11200</v>
      </c>
      <c r="E41" s="43">
        <f t="shared" si="16"/>
        <v>11200</v>
      </c>
      <c r="F41" s="43">
        <f t="shared" si="16"/>
        <v>11200</v>
      </c>
      <c r="G41" s="43">
        <f t="shared" si="16"/>
        <v>11200</v>
      </c>
      <c r="H41" s="43">
        <f t="shared" si="16"/>
        <v>11200</v>
      </c>
      <c r="I41" s="43">
        <f t="shared" si="16"/>
        <v>11200</v>
      </c>
      <c r="J41" s="43">
        <f t="shared" si="16"/>
        <v>11200</v>
      </c>
      <c r="K41" s="43">
        <f t="shared" si="16"/>
        <v>11200</v>
      </c>
      <c r="L41" s="43">
        <f t="shared" si="16"/>
        <v>11200</v>
      </c>
      <c r="M41" s="43">
        <f t="shared" si="16"/>
        <v>11200</v>
      </c>
      <c r="N41" s="43">
        <f t="shared" si="16"/>
        <v>11200</v>
      </c>
      <c r="O41" s="43">
        <f t="shared" si="16"/>
        <v>11200</v>
      </c>
      <c r="P41" s="43">
        <f t="shared" si="16"/>
        <v>11200</v>
      </c>
      <c r="Q41" s="43">
        <f t="shared" si="16"/>
        <v>11200</v>
      </c>
      <c r="R41" s="43">
        <f t="shared" si="16"/>
        <v>11200</v>
      </c>
      <c r="S41" s="43">
        <f t="shared" si="16"/>
        <v>11200</v>
      </c>
      <c r="T41" s="43">
        <f t="shared" si="16"/>
        <v>11200</v>
      </c>
      <c r="U41" s="43">
        <f t="shared" si="16"/>
        <v>11200</v>
      </c>
      <c r="V41" s="43">
        <f t="shared" si="16"/>
        <v>11200</v>
      </c>
      <c r="W41" s="43">
        <f t="shared" si="16"/>
        <v>11200</v>
      </c>
      <c r="X41" s="43">
        <f t="shared" si="16"/>
        <v>11200</v>
      </c>
      <c r="Y41" s="43">
        <f t="shared" si="16"/>
        <v>11200</v>
      </c>
      <c r="Z41" s="43">
        <f t="shared" si="16"/>
        <v>11200</v>
      </c>
    </row>
    <row r="42" spans="1:26" ht="15.75" customHeight="1">
      <c r="A42" s="42" t="s">
        <v>30</v>
      </c>
      <c r="B42" s="44">
        <f t="shared" ref="B42:Z42" si="17">$C$12</f>
        <v>150</v>
      </c>
      <c r="C42" s="44">
        <f t="shared" si="17"/>
        <v>150</v>
      </c>
      <c r="D42" s="44">
        <f t="shared" si="17"/>
        <v>150</v>
      </c>
      <c r="E42" s="44">
        <f t="shared" si="17"/>
        <v>150</v>
      </c>
      <c r="F42" s="44">
        <f t="shared" si="17"/>
        <v>150</v>
      </c>
      <c r="G42" s="44">
        <f t="shared" si="17"/>
        <v>150</v>
      </c>
      <c r="H42" s="44">
        <f t="shared" si="17"/>
        <v>150</v>
      </c>
      <c r="I42" s="44">
        <f t="shared" si="17"/>
        <v>150</v>
      </c>
      <c r="J42" s="44">
        <f t="shared" si="17"/>
        <v>150</v>
      </c>
      <c r="K42" s="44">
        <f t="shared" si="17"/>
        <v>150</v>
      </c>
      <c r="L42" s="44">
        <f t="shared" si="17"/>
        <v>150</v>
      </c>
      <c r="M42" s="44">
        <f t="shared" si="17"/>
        <v>150</v>
      </c>
      <c r="N42" s="44">
        <f t="shared" si="17"/>
        <v>150</v>
      </c>
      <c r="O42" s="44">
        <f t="shared" si="17"/>
        <v>150</v>
      </c>
      <c r="P42" s="44">
        <f t="shared" si="17"/>
        <v>150</v>
      </c>
      <c r="Q42" s="44">
        <f t="shared" si="17"/>
        <v>150</v>
      </c>
      <c r="R42" s="44">
        <f t="shared" si="17"/>
        <v>150</v>
      </c>
      <c r="S42" s="44">
        <f t="shared" si="17"/>
        <v>150</v>
      </c>
      <c r="T42" s="44">
        <f t="shared" si="17"/>
        <v>150</v>
      </c>
      <c r="U42" s="44">
        <f t="shared" si="17"/>
        <v>150</v>
      </c>
      <c r="V42" s="44">
        <f t="shared" si="17"/>
        <v>150</v>
      </c>
      <c r="W42" s="44">
        <f t="shared" si="17"/>
        <v>150</v>
      </c>
      <c r="X42" s="44">
        <f t="shared" si="17"/>
        <v>150</v>
      </c>
      <c r="Y42" s="44">
        <f t="shared" si="17"/>
        <v>150</v>
      </c>
      <c r="Z42" s="44">
        <f t="shared" si="17"/>
        <v>150</v>
      </c>
    </row>
    <row r="43" spans="1:26" ht="15.75" customHeight="1">
      <c r="A43" s="42" t="s">
        <v>31</v>
      </c>
      <c r="B43" s="43">
        <f>SUM(B41:B42)</f>
        <v>11350</v>
      </c>
      <c r="C43" s="43">
        <f t="shared" ref="C43:Z43" si="18">B43+C42</f>
        <v>11500</v>
      </c>
      <c r="D43" s="43">
        <f t="shared" si="18"/>
        <v>11650</v>
      </c>
      <c r="E43" s="43">
        <f t="shared" si="18"/>
        <v>11800</v>
      </c>
      <c r="F43" s="43">
        <f t="shared" si="18"/>
        <v>11950</v>
      </c>
      <c r="G43" s="43">
        <f t="shared" si="18"/>
        <v>12100</v>
      </c>
      <c r="H43" s="43">
        <f t="shared" si="18"/>
        <v>12250</v>
      </c>
      <c r="I43" s="43">
        <f t="shared" si="18"/>
        <v>12400</v>
      </c>
      <c r="J43" s="43">
        <f t="shared" si="18"/>
        <v>12550</v>
      </c>
      <c r="K43" s="43">
        <f t="shared" si="18"/>
        <v>12700</v>
      </c>
      <c r="L43" s="43">
        <f t="shared" si="18"/>
        <v>12850</v>
      </c>
      <c r="M43" s="43">
        <f t="shared" si="18"/>
        <v>13000</v>
      </c>
      <c r="N43" s="43">
        <f t="shared" si="18"/>
        <v>13150</v>
      </c>
      <c r="O43" s="43">
        <f t="shared" si="18"/>
        <v>13300</v>
      </c>
      <c r="P43" s="43">
        <f t="shared" si="18"/>
        <v>13450</v>
      </c>
      <c r="Q43" s="43">
        <f t="shared" si="18"/>
        <v>13600</v>
      </c>
      <c r="R43" s="43">
        <f t="shared" si="18"/>
        <v>13750</v>
      </c>
      <c r="S43" s="43">
        <f t="shared" si="18"/>
        <v>13900</v>
      </c>
      <c r="T43" s="43">
        <f t="shared" si="18"/>
        <v>14050</v>
      </c>
      <c r="U43" s="43">
        <f t="shared" si="18"/>
        <v>14200</v>
      </c>
      <c r="V43" s="43">
        <f t="shared" si="18"/>
        <v>14350</v>
      </c>
      <c r="W43" s="43">
        <f t="shared" si="18"/>
        <v>14500</v>
      </c>
      <c r="X43" s="43">
        <f t="shared" si="18"/>
        <v>14650</v>
      </c>
      <c r="Y43" s="43">
        <f t="shared" si="18"/>
        <v>14800</v>
      </c>
      <c r="Z43" s="43">
        <f t="shared" si="18"/>
        <v>14950</v>
      </c>
    </row>
    <row r="44" spans="1:26" ht="15.75" customHeight="1">
      <c r="A44" s="42" t="s">
        <v>32</v>
      </c>
      <c r="B44" s="44">
        <f t="shared" ref="B44:Z44" si="19">$C$28</f>
        <v>682.69473684210527</v>
      </c>
      <c r="C44" s="44">
        <f t="shared" si="19"/>
        <v>682.69473684210527</v>
      </c>
      <c r="D44" s="44">
        <f t="shared" si="19"/>
        <v>682.69473684210527</v>
      </c>
      <c r="E44" s="44">
        <f t="shared" si="19"/>
        <v>682.69473684210527</v>
      </c>
      <c r="F44" s="44">
        <f t="shared" si="19"/>
        <v>682.69473684210527</v>
      </c>
      <c r="G44" s="44">
        <f t="shared" si="19"/>
        <v>682.69473684210527</v>
      </c>
      <c r="H44" s="44">
        <f t="shared" si="19"/>
        <v>682.69473684210527</v>
      </c>
      <c r="I44" s="44">
        <f t="shared" si="19"/>
        <v>682.69473684210527</v>
      </c>
      <c r="J44" s="44">
        <f t="shared" si="19"/>
        <v>682.69473684210527</v>
      </c>
      <c r="K44" s="44">
        <f t="shared" si="19"/>
        <v>682.69473684210527</v>
      </c>
      <c r="L44" s="44">
        <f t="shared" si="19"/>
        <v>682.69473684210527</v>
      </c>
      <c r="M44" s="44">
        <f t="shared" si="19"/>
        <v>682.69473684210527</v>
      </c>
      <c r="N44" s="44">
        <f t="shared" si="19"/>
        <v>682.69473684210527</v>
      </c>
      <c r="O44" s="44">
        <f t="shared" si="19"/>
        <v>682.69473684210527</v>
      </c>
      <c r="P44" s="44">
        <f t="shared" si="19"/>
        <v>682.69473684210527</v>
      </c>
      <c r="Q44" s="44">
        <f t="shared" si="19"/>
        <v>682.69473684210527</v>
      </c>
      <c r="R44" s="44">
        <f t="shared" si="19"/>
        <v>682.69473684210527</v>
      </c>
      <c r="S44" s="44">
        <f t="shared" si="19"/>
        <v>682.69473684210527</v>
      </c>
      <c r="T44" s="44">
        <f t="shared" si="19"/>
        <v>682.69473684210527</v>
      </c>
      <c r="U44" s="44">
        <f t="shared" si="19"/>
        <v>682.69473684210527</v>
      </c>
      <c r="V44" s="44">
        <f t="shared" si="19"/>
        <v>682.69473684210527</v>
      </c>
      <c r="W44" s="44">
        <f t="shared" si="19"/>
        <v>682.69473684210527</v>
      </c>
      <c r="X44" s="44">
        <f t="shared" si="19"/>
        <v>682.69473684210527</v>
      </c>
      <c r="Y44" s="44">
        <f t="shared" si="19"/>
        <v>682.69473684210527</v>
      </c>
      <c r="Z44" s="44">
        <f t="shared" si="19"/>
        <v>682.69473684210527</v>
      </c>
    </row>
    <row r="45" spans="1:26" ht="15.75" customHeight="1">
      <c r="A45" s="42" t="s">
        <v>33</v>
      </c>
      <c r="B45" s="44">
        <f>B44</f>
        <v>682.69473684210527</v>
      </c>
      <c r="C45" s="43">
        <f t="shared" ref="C45:Z45" si="20">B45+C44</f>
        <v>1365.3894736842105</v>
      </c>
      <c r="D45" s="43">
        <f t="shared" si="20"/>
        <v>2048.0842105263159</v>
      </c>
      <c r="E45" s="43">
        <f t="shared" si="20"/>
        <v>2730.7789473684211</v>
      </c>
      <c r="F45" s="43">
        <f t="shared" si="20"/>
        <v>3413.4736842105262</v>
      </c>
      <c r="G45" s="43">
        <f t="shared" si="20"/>
        <v>4096.1684210526319</v>
      </c>
      <c r="H45" s="43">
        <f t="shared" si="20"/>
        <v>4778.863157894737</v>
      </c>
      <c r="I45" s="43">
        <f t="shared" si="20"/>
        <v>5461.5578947368422</v>
      </c>
      <c r="J45" s="43">
        <f t="shared" si="20"/>
        <v>6144.2526315789473</v>
      </c>
      <c r="K45" s="43">
        <f t="shared" si="20"/>
        <v>6826.9473684210525</v>
      </c>
      <c r="L45" s="43">
        <f t="shared" si="20"/>
        <v>7509.6421052631576</v>
      </c>
      <c r="M45" s="43">
        <f t="shared" si="20"/>
        <v>8192.3368421052637</v>
      </c>
      <c r="N45" s="43">
        <f t="shared" si="20"/>
        <v>8875.0315789473698</v>
      </c>
      <c r="O45" s="43">
        <f t="shared" si="20"/>
        <v>9557.7263157894758</v>
      </c>
      <c r="P45" s="43">
        <f t="shared" si="20"/>
        <v>10240.421052631582</v>
      </c>
      <c r="Q45" s="43">
        <f t="shared" si="20"/>
        <v>10923.115789473688</v>
      </c>
      <c r="R45" s="43">
        <f t="shared" si="20"/>
        <v>11605.810526315794</v>
      </c>
      <c r="S45" s="43">
        <f t="shared" si="20"/>
        <v>12288.5052631579</v>
      </c>
      <c r="T45" s="43">
        <f t="shared" si="20"/>
        <v>12971.200000000006</v>
      </c>
      <c r="U45" s="43">
        <f t="shared" si="20"/>
        <v>13653.894736842112</v>
      </c>
      <c r="V45" s="43">
        <f t="shared" si="20"/>
        <v>14336.589473684218</v>
      </c>
      <c r="W45" s="43">
        <f t="shared" si="20"/>
        <v>15019.284210526324</v>
      </c>
      <c r="X45" s="43">
        <f t="shared" si="20"/>
        <v>15701.97894736843</v>
      </c>
      <c r="Y45" s="43">
        <f t="shared" si="20"/>
        <v>16384.673684210535</v>
      </c>
      <c r="Z45" s="43">
        <f t="shared" si="20"/>
        <v>17067.368421052641</v>
      </c>
    </row>
    <row r="46" spans="1:26" ht="15.75" customHeight="1">
      <c r="A46" s="42" t="s">
        <v>34</v>
      </c>
      <c r="B46" s="45">
        <f t="shared" ref="B46:Z46" si="21">B45/B43</f>
        <v>6.0149316021330862E-2</v>
      </c>
      <c r="C46" s="45">
        <f t="shared" si="21"/>
        <v>0.11872951945080092</v>
      </c>
      <c r="D46" s="45">
        <f t="shared" si="21"/>
        <v>0.17580121978766661</v>
      </c>
      <c r="E46" s="45">
        <f t="shared" si="21"/>
        <v>0.23142194469223906</v>
      </c>
      <c r="F46" s="45">
        <f t="shared" si="21"/>
        <v>0.28564633340673862</v>
      </c>
      <c r="G46" s="45">
        <f t="shared" si="21"/>
        <v>0.33852631578947373</v>
      </c>
      <c r="H46" s="45">
        <f t="shared" si="21"/>
        <v>0.39011127819548874</v>
      </c>
      <c r="I46" s="45">
        <f t="shared" si="21"/>
        <v>0.44044821731748729</v>
      </c>
      <c r="J46" s="45">
        <f t="shared" si="21"/>
        <v>0.48958188299433841</v>
      </c>
      <c r="K46" s="45">
        <f t="shared" si="21"/>
        <v>0.53755491089929552</v>
      </c>
      <c r="L46" s="45">
        <f t="shared" si="21"/>
        <v>0.58440794593487611</v>
      </c>
      <c r="M46" s="45">
        <f t="shared" si="21"/>
        <v>0.63017975708502028</v>
      </c>
      <c r="N46" s="45">
        <f t="shared" si="21"/>
        <v>0.67490734440664413</v>
      </c>
      <c r="O46" s="45">
        <f t="shared" si="21"/>
        <v>0.7186260387811636</v>
      </c>
      <c r="P46" s="45">
        <f t="shared" si="21"/>
        <v>0.76136959499119572</v>
      </c>
      <c r="Q46" s="45">
        <f t="shared" si="21"/>
        <v>0.80317027863777113</v>
      </c>
      <c r="R46" s="45">
        <f t="shared" si="21"/>
        <v>0.84405894736842135</v>
      </c>
      <c r="S46" s="45">
        <f t="shared" si="21"/>
        <v>0.88406512684589211</v>
      </c>
      <c r="T46" s="45">
        <f t="shared" si="21"/>
        <v>0.92321708185053419</v>
      </c>
      <c r="U46" s="45">
        <f t="shared" si="21"/>
        <v>0.96154188287620512</v>
      </c>
      <c r="V46" s="45">
        <f t="shared" si="21"/>
        <v>0.99906546854942291</v>
      </c>
      <c r="W46" s="45">
        <f t="shared" si="21"/>
        <v>1.0358127041742293</v>
      </c>
      <c r="X46" s="45">
        <f t="shared" si="21"/>
        <v>1.0718074366804389</v>
      </c>
      <c r="Y46" s="45">
        <f t="shared" si="21"/>
        <v>1.1070725462304416</v>
      </c>
      <c r="Z46" s="45">
        <f t="shared" si="21"/>
        <v>1.1416299947192401</v>
      </c>
    </row>
    <row r="47" spans="1:26" ht="15.75" customHeight="1">
      <c r="A47" s="42" t="s">
        <v>35</v>
      </c>
      <c r="B47" s="30">
        <v>1</v>
      </c>
      <c r="C47" s="30">
        <f t="shared" ref="C47:Z47" si="22">B47+1</f>
        <v>2</v>
      </c>
      <c r="D47" s="30">
        <f t="shared" si="22"/>
        <v>3</v>
      </c>
      <c r="E47" s="30">
        <f t="shared" si="22"/>
        <v>4</v>
      </c>
      <c r="F47" s="30">
        <f t="shared" si="22"/>
        <v>5</v>
      </c>
      <c r="G47" s="30">
        <f t="shared" si="22"/>
        <v>6</v>
      </c>
      <c r="H47" s="30">
        <f t="shared" si="22"/>
        <v>7</v>
      </c>
      <c r="I47" s="30">
        <f t="shared" si="22"/>
        <v>8</v>
      </c>
      <c r="J47" s="30">
        <f t="shared" si="22"/>
        <v>9</v>
      </c>
      <c r="K47" s="30">
        <f t="shared" si="22"/>
        <v>10</v>
      </c>
      <c r="L47" s="30">
        <f t="shared" si="22"/>
        <v>11</v>
      </c>
      <c r="M47" s="30">
        <f t="shared" si="22"/>
        <v>12</v>
      </c>
      <c r="N47" s="30">
        <f t="shared" si="22"/>
        <v>13</v>
      </c>
      <c r="O47" s="30">
        <f t="shared" si="22"/>
        <v>14</v>
      </c>
      <c r="P47" s="30">
        <f t="shared" si="22"/>
        <v>15</v>
      </c>
      <c r="Q47" s="30">
        <f t="shared" si="22"/>
        <v>16</v>
      </c>
      <c r="R47" s="30">
        <f t="shared" si="22"/>
        <v>17</v>
      </c>
      <c r="S47" s="30">
        <f t="shared" si="22"/>
        <v>18</v>
      </c>
      <c r="T47" s="30">
        <f t="shared" si="22"/>
        <v>19</v>
      </c>
      <c r="U47" s="30">
        <f t="shared" si="22"/>
        <v>20</v>
      </c>
      <c r="V47" s="30">
        <f t="shared" si="22"/>
        <v>21</v>
      </c>
      <c r="W47" s="30">
        <f t="shared" si="22"/>
        <v>22</v>
      </c>
      <c r="X47" s="30">
        <f t="shared" si="22"/>
        <v>23</v>
      </c>
      <c r="Y47" s="30">
        <f t="shared" si="22"/>
        <v>24</v>
      </c>
      <c r="Z47" s="30">
        <f t="shared" si="22"/>
        <v>25</v>
      </c>
    </row>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1:1" ht="15.75" customHeight="1"/>
    <row r="82" spans="1:1" ht="15.75" customHeight="1"/>
    <row r="83" spans="1:1" ht="15.75" customHeight="1"/>
    <row r="84" spans="1:1" ht="15.75" customHeight="1">
      <c r="A84" s="46"/>
    </row>
    <row r="85" spans="1:1" ht="15.75" customHeight="1">
      <c r="A85" s="46"/>
    </row>
    <row r="86" spans="1:1" ht="15.75" customHeight="1">
      <c r="A86" s="46"/>
    </row>
    <row r="87" spans="1:1" ht="15.75" customHeight="1">
      <c r="A87" s="46"/>
    </row>
    <row r="88" spans="1:1" ht="15.75" customHeight="1">
      <c r="A88" s="46"/>
    </row>
    <row r="89" spans="1:1" ht="15.75" customHeight="1">
      <c r="A89" s="46"/>
    </row>
    <row r="90" spans="1:1" ht="15.75" customHeight="1">
      <c r="A90" s="46"/>
    </row>
    <row r="91" spans="1:1" ht="15.75" customHeight="1">
      <c r="A91" s="46"/>
    </row>
    <row r="92" spans="1:1" ht="15.75" customHeight="1">
      <c r="A92" s="46"/>
    </row>
    <row r="93" spans="1:1" ht="15.75" customHeight="1">
      <c r="A93" s="46"/>
    </row>
    <row r="94" spans="1:1" ht="15.75" customHeight="1">
      <c r="A94" s="46"/>
    </row>
    <row r="95" spans="1:1" ht="15.75" customHeight="1">
      <c r="A95" s="46"/>
    </row>
    <row r="96" spans="1:1" ht="15.75" customHeight="1">
      <c r="A96" s="46"/>
    </row>
    <row r="97" spans="1:1" ht="15.75" customHeight="1">
      <c r="A97" s="46"/>
    </row>
    <row r="98" spans="1:1" ht="15.75" customHeight="1">
      <c r="A98" s="46"/>
    </row>
    <row r="99" spans="1:1" ht="15.75" customHeight="1">
      <c r="A99" s="46"/>
    </row>
    <row r="100" spans="1:1" ht="15.75" customHeight="1">
      <c r="A100" s="46"/>
    </row>
    <row r="101" spans="1:1" ht="15.75" customHeight="1">
      <c r="A101" s="46"/>
    </row>
    <row r="102" spans="1:1" ht="15.75" customHeight="1">
      <c r="A102" s="46"/>
    </row>
    <row r="103" spans="1:1" ht="15.75" customHeight="1">
      <c r="A103" s="46"/>
    </row>
    <row r="104" spans="1:1" ht="15.75" customHeight="1">
      <c r="A104" s="46"/>
    </row>
    <row r="105" spans="1:1" ht="15.75" customHeight="1">
      <c r="A105" s="46"/>
    </row>
    <row r="106" spans="1:1" ht="15.75" customHeight="1">
      <c r="A106" s="46"/>
    </row>
    <row r="107" spans="1:1" ht="15.75" customHeight="1">
      <c r="A107" s="46"/>
    </row>
    <row r="108" spans="1:1" ht="15.75" customHeight="1">
      <c r="A108" s="46"/>
    </row>
    <row r="109" spans="1:1" ht="15.75" customHeight="1">
      <c r="A109" s="46"/>
    </row>
    <row r="110" spans="1:1" ht="15.75" customHeight="1">
      <c r="A110" s="46"/>
    </row>
    <row r="111" spans="1:1" ht="15.75" customHeight="1">
      <c r="A111" s="46"/>
    </row>
    <row r="112" spans="1:1" ht="15.75" customHeight="1">
      <c r="A112" s="46"/>
    </row>
    <row r="113" spans="1:1" ht="15.75" customHeight="1">
      <c r="A113" s="46"/>
    </row>
    <row r="114" spans="1:1" ht="15.75" customHeight="1">
      <c r="A114" s="46"/>
    </row>
    <row r="115" spans="1:1" ht="15.75" customHeight="1">
      <c r="A115" s="46"/>
    </row>
    <row r="116" spans="1:1" ht="15.75" customHeight="1">
      <c r="A116" s="46"/>
    </row>
    <row r="117" spans="1:1" ht="15.75" customHeight="1">
      <c r="A117" s="46"/>
    </row>
    <row r="118" spans="1:1" ht="15.75" customHeight="1">
      <c r="A118" s="46"/>
    </row>
    <row r="119" spans="1:1" ht="15.75" customHeight="1">
      <c r="A119" s="46"/>
    </row>
    <row r="120" spans="1:1" ht="15.75" customHeight="1">
      <c r="A120" s="46"/>
    </row>
    <row r="121" spans="1:1" ht="15.75" customHeight="1">
      <c r="A121" s="46"/>
    </row>
    <row r="122" spans="1:1" ht="15.75" customHeight="1">
      <c r="A122" s="46"/>
    </row>
    <row r="123" spans="1:1" ht="15.75" customHeight="1">
      <c r="A123" s="46"/>
    </row>
    <row r="124" spans="1:1" ht="15.75" customHeight="1">
      <c r="A124" s="46"/>
    </row>
    <row r="125" spans="1:1" ht="15.75" customHeight="1">
      <c r="A125" s="46"/>
    </row>
    <row r="126" spans="1:1" ht="15.75" customHeight="1">
      <c r="A126" s="46"/>
    </row>
    <row r="127" spans="1:1" ht="15.75" customHeight="1">
      <c r="A127" s="46"/>
    </row>
    <row r="128" spans="1:1" ht="15.75" customHeight="1">
      <c r="A128" s="46"/>
    </row>
    <row r="129" spans="1:1" ht="15.75" customHeight="1">
      <c r="A129" s="46"/>
    </row>
    <row r="130" spans="1:1" ht="15.75" customHeight="1">
      <c r="A130" s="46"/>
    </row>
    <row r="131" spans="1:1" ht="15.75" customHeight="1">
      <c r="A131" s="46"/>
    </row>
    <row r="132" spans="1:1" ht="15.75" customHeight="1">
      <c r="A132" s="46"/>
    </row>
    <row r="133" spans="1:1" ht="15.75" customHeight="1">
      <c r="A133" s="46"/>
    </row>
    <row r="134" spans="1:1" ht="15.75" customHeight="1">
      <c r="A134" s="46"/>
    </row>
    <row r="135" spans="1:1" ht="15.75" customHeight="1">
      <c r="A135" s="46"/>
    </row>
    <row r="136" spans="1:1" ht="15.75" customHeight="1">
      <c r="A136" s="46"/>
    </row>
    <row r="137" spans="1:1" ht="15.75" customHeight="1">
      <c r="A137" s="46"/>
    </row>
    <row r="138" spans="1:1" ht="15.75" customHeight="1">
      <c r="A138" s="46"/>
    </row>
    <row r="139" spans="1:1" ht="15.75" customHeight="1">
      <c r="A139" s="46"/>
    </row>
    <row r="140" spans="1:1" ht="15.75" customHeight="1">
      <c r="A140" s="46"/>
    </row>
    <row r="141" spans="1:1" ht="15.75" customHeight="1">
      <c r="A141" s="46"/>
    </row>
    <row r="142" spans="1:1" ht="15.75" customHeight="1">
      <c r="A142" s="46"/>
    </row>
    <row r="143" spans="1:1" ht="15.75" customHeight="1">
      <c r="A143" s="46"/>
    </row>
    <row r="144" spans="1:1" ht="15.75" customHeight="1">
      <c r="A144" s="46"/>
    </row>
    <row r="145" spans="1:1" ht="15.75" customHeight="1">
      <c r="A145" s="46"/>
    </row>
    <row r="146" spans="1:1" ht="15.75" customHeight="1">
      <c r="A146" s="46"/>
    </row>
    <row r="147" spans="1:1" ht="15.75" customHeight="1">
      <c r="A147" s="46"/>
    </row>
    <row r="148" spans="1:1" ht="15.75" customHeight="1">
      <c r="A148" s="46"/>
    </row>
    <row r="149" spans="1:1" ht="15.75" customHeight="1">
      <c r="A149" s="46"/>
    </row>
    <row r="150" spans="1:1" ht="15.75" customHeight="1">
      <c r="A150" s="46"/>
    </row>
    <row r="151" spans="1:1" ht="15.75" customHeight="1">
      <c r="A151" s="46"/>
    </row>
    <row r="152" spans="1:1" ht="15.75" customHeight="1">
      <c r="A152" s="46"/>
    </row>
    <row r="153" spans="1:1" ht="15.75" customHeight="1">
      <c r="A153" s="46"/>
    </row>
    <row r="154" spans="1:1" ht="15.75" customHeight="1">
      <c r="A154" s="46"/>
    </row>
    <row r="155" spans="1:1" ht="15.75" customHeight="1">
      <c r="A155" s="46"/>
    </row>
    <row r="156" spans="1:1" ht="15.75" customHeight="1">
      <c r="A156" s="46"/>
    </row>
    <row r="157" spans="1:1" ht="15.75" customHeight="1">
      <c r="A157" s="46"/>
    </row>
    <row r="158" spans="1:1" ht="15.75" customHeight="1">
      <c r="A158" s="46"/>
    </row>
    <row r="159" spans="1:1" ht="15.75" customHeight="1">
      <c r="A159" s="46"/>
    </row>
    <row r="160" spans="1:1" ht="15.75" customHeight="1">
      <c r="A160" s="46"/>
    </row>
    <row r="161" spans="1:1" ht="15.75" customHeight="1">
      <c r="A161" s="46"/>
    </row>
    <row r="162" spans="1:1" ht="15.75" customHeight="1">
      <c r="A162" s="46"/>
    </row>
    <row r="163" spans="1:1" ht="15.75" customHeight="1">
      <c r="A163" s="46"/>
    </row>
    <row r="164" spans="1:1" ht="15.75" customHeight="1">
      <c r="A164" s="46"/>
    </row>
    <row r="165" spans="1:1" ht="15.75" customHeight="1">
      <c r="A165" s="46"/>
    </row>
    <row r="166" spans="1:1" ht="15.75" customHeight="1">
      <c r="A166" s="46"/>
    </row>
    <row r="167" spans="1:1" ht="15.75" customHeight="1">
      <c r="A167" s="46"/>
    </row>
    <row r="168" spans="1:1" ht="15.75" customHeight="1">
      <c r="A168" s="46"/>
    </row>
    <row r="169" spans="1:1" ht="15.75" customHeight="1">
      <c r="A169" s="46"/>
    </row>
    <row r="170" spans="1:1" ht="15.75" customHeight="1">
      <c r="A170" s="46"/>
    </row>
    <row r="171" spans="1:1" ht="15.75" customHeight="1">
      <c r="A171" s="46"/>
    </row>
    <row r="172" spans="1:1" ht="15.75" customHeight="1">
      <c r="A172" s="46"/>
    </row>
    <row r="173" spans="1:1" ht="15.75" customHeight="1">
      <c r="A173" s="46"/>
    </row>
    <row r="174" spans="1:1" ht="15.75" customHeight="1">
      <c r="A174" s="46"/>
    </row>
    <row r="175" spans="1:1" ht="15.75" customHeight="1">
      <c r="A175" s="46"/>
    </row>
    <row r="176" spans="1:1" ht="15.75" customHeight="1">
      <c r="A176" s="46"/>
    </row>
    <row r="177" spans="1:1" ht="15.75" customHeight="1">
      <c r="A177" s="46"/>
    </row>
    <row r="178" spans="1:1" ht="15.75" customHeight="1">
      <c r="A178" s="46"/>
    </row>
    <row r="179" spans="1:1" ht="15.75" customHeight="1">
      <c r="A179" s="46"/>
    </row>
    <row r="180" spans="1:1" ht="15.75" customHeight="1">
      <c r="A180" s="46"/>
    </row>
    <row r="181" spans="1:1" ht="15.75" customHeight="1">
      <c r="A181" s="46"/>
    </row>
    <row r="182" spans="1:1" ht="15.75" customHeight="1">
      <c r="A182" s="46"/>
    </row>
    <row r="183" spans="1:1" ht="15.75" customHeight="1">
      <c r="A183" s="46"/>
    </row>
    <row r="184" spans="1:1" ht="15.75" customHeight="1">
      <c r="A184" s="46"/>
    </row>
    <row r="185" spans="1:1" ht="15.75" customHeight="1">
      <c r="A185" s="46"/>
    </row>
    <row r="186" spans="1:1" ht="15.75" customHeight="1">
      <c r="A186" s="46"/>
    </row>
    <row r="187" spans="1:1" ht="15.75" customHeight="1">
      <c r="A187" s="46"/>
    </row>
    <row r="188" spans="1:1" ht="15.75" customHeight="1">
      <c r="A188" s="46"/>
    </row>
    <row r="189" spans="1:1" ht="15.75" customHeight="1">
      <c r="A189" s="46"/>
    </row>
    <row r="190" spans="1:1" ht="15.75" customHeight="1">
      <c r="A190" s="46"/>
    </row>
    <row r="191" spans="1:1" ht="15.75" customHeight="1">
      <c r="A191" s="46"/>
    </row>
    <row r="192" spans="1:1" ht="15.75" customHeight="1">
      <c r="A192" s="46"/>
    </row>
    <row r="193" spans="1:1" ht="15.75" customHeight="1">
      <c r="A193" s="46"/>
    </row>
    <row r="194" spans="1:1" ht="15.75" customHeight="1">
      <c r="A194" s="46"/>
    </row>
    <row r="195" spans="1:1" ht="15.75" customHeight="1">
      <c r="A195" s="46"/>
    </row>
    <row r="196" spans="1:1" ht="15.75" customHeight="1">
      <c r="A196" s="46"/>
    </row>
    <row r="197" spans="1:1" ht="15.75" customHeight="1">
      <c r="A197" s="46"/>
    </row>
    <row r="198" spans="1:1" ht="15.75" customHeight="1">
      <c r="A198" s="46"/>
    </row>
    <row r="199" spans="1:1" ht="15.75" customHeight="1">
      <c r="A199" s="46"/>
    </row>
    <row r="200" spans="1:1" ht="15.75" customHeight="1">
      <c r="A200" s="46"/>
    </row>
    <row r="201" spans="1:1" ht="15.75" customHeight="1">
      <c r="A201" s="46"/>
    </row>
    <row r="202" spans="1:1" ht="15.75" customHeight="1">
      <c r="A202" s="46"/>
    </row>
    <row r="203" spans="1:1" ht="15.75" customHeight="1">
      <c r="A203" s="46"/>
    </row>
    <row r="204" spans="1:1" ht="15.75" customHeight="1">
      <c r="A204" s="46"/>
    </row>
    <row r="205" spans="1:1" ht="15.75" customHeight="1">
      <c r="A205" s="46"/>
    </row>
    <row r="206" spans="1:1" ht="15.75" customHeight="1">
      <c r="A206" s="46"/>
    </row>
    <row r="207" spans="1:1" ht="15.75" customHeight="1">
      <c r="A207" s="46"/>
    </row>
    <row r="208" spans="1:1" ht="15.75" customHeight="1">
      <c r="A208" s="46"/>
    </row>
    <row r="209" spans="1:1" ht="15.75" customHeight="1">
      <c r="A209" s="46"/>
    </row>
    <row r="210" spans="1:1" ht="15.75" customHeight="1">
      <c r="A210" s="46"/>
    </row>
    <row r="211" spans="1:1" ht="15.75" customHeight="1">
      <c r="A211" s="46"/>
    </row>
    <row r="212" spans="1:1" ht="15.75" customHeight="1">
      <c r="A212" s="46"/>
    </row>
    <row r="213" spans="1:1" ht="15.75" customHeight="1">
      <c r="A213" s="46"/>
    </row>
    <row r="214" spans="1:1" ht="15.75" customHeight="1">
      <c r="A214" s="46"/>
    </row>
    <row r="215" spans="1:1" ht="15.75" customHeight="1">
      <c r="A215" s="46"/>
    </row>
    <row r="216" spans="1:1" ht="15.75" customHeight="1">
      <c r="A216" s="46"/>
    </row>
    <row r="217" spans="1:1" ht="15.75" customHeight="1">
      <c r="A217" s="46"/>
    </row>
    <row r="218" spans="1:1" ht="15.75" customHeight="1">
      <c r="A218" s="46"/>
    </row>
    <row r="219" spans="1:1" ht="15.75" customHeight="1">
      <c r="A219" s="46"/>
    </row>
    <row r="220" spans="1:1" ht="15.75" customHeight="1">
      <c r="A220" s="46"/>
    </row>
    <row r="221" spans="1:1" ht="15.75" customHeight="1">
      <c r="A221" s="46"/>
    </row>
    <row r="222" spans="1:1" ht="15.75" customHeight="1">
      <c r="A222" s="46"/>
    </row>
    <row r="223" spans="1:1" ht="15.75" customHeight="1">
      <c r="A223" s="46"/>
    </row>
    <row r="224" spans="1:1" ht="15.75" customHeight="1">
      <c r="A224" s="46"/>
    </row>
    <row r="225" spans="1:1" ht="15.75" customHeight="1">
      <c r="A225" s="46"/>
    </row>
    <row r="226" spans="1:1" ht="15.75" customHeight="1">
      <c r="A226" s="46"/>
    </row>
    <row r="227" spans="1:1" ht="15.75" customHeight="1">
      <c r="A227" s="46"/>
    </row>
    <row r="228" spans="1:1" ht="15.75" customHeight="1">
      <c r="A228" s="46"/>
    </row>
    <row r="229" spans="1:1" ht="15.75" customHeight="1">
      <c r="A229" s="46"/>
    </row>
    <row r="230" spans="1:1" ht="15.75" customHeight="1">
      <c r="A230" s="46"/>
    </row>
    <row r="231" spans="1:1" ht="15.75" customHeight="1">
      <c r="A231" s="46"/>
    </row>
    <row r="232" spans="1:1" ht="15.75" customHeight="1">
      <c r="A232" s="46"/>
    </row>
    <row r="233" spans="1:1" ht="15.75" customHeight="1">
      <c r="A233" s="46"/>
    </row>
    <row r="234" spans="1:1" ht="15.75" customHeight="1">
      <c r="A234" s="46"/>
    </row>
    <row r="235" spans="1:1" ht="15.75" customHeight="1">
      <c r="A235" s="46"/>
    </row>
    <row r="236" spans="1:1" ht="15.75" customHeight="1">
      <c r="A236" s="46"/>
    </row>
    <row r="237" spans="1:1" ht="15.75" customHeight="1">
      <c r="A237" s="46"/>
    </row>
    <row r="238" spans="1:1" ht="15.75" customHeight="1">
      <c r="A238" s="46"/>
    </row>
    <row r="239" spans="1:1" ht="15.75" customHeight="1">
      <c r="A239" s="46"/>
    </row>
    <row r="240" spans="1:1" ht="15.75" customHeight="1">
      <c r="A240" s="46"/>
    </row>
    <row r="241" spans="1:1" ht="15.75" customHeight="1">
      <c r="A241" s="46"/>
    </row>
    <row r="242" spans="1:1" ht="15.75" customHeight="1">
      <c r="A242" s="46"/>
    </row>
    <row r="243" spans="1:1" ht="15.75" customHeight="1">
      <c r="A243" s="46"/>
    </row>
    <row r="244" spans="1:1" ht="15.75" customHeight="1">
      <c r="A244" s="46"/>
    </row>
    <row r="245" spans="1:1" ht="15.75" customHeight="1">
      <c r="A245" s="46"/>
    </row>
    <row r="246" spans="1:1" ht="15.75" customHeight="1">
      <c r="A246" s="46"/>
    </row>
    <row r="247" spans="1:1" ht="15.75" customHeight="1">
      <c r="A247" s="46"/>
    </row>
    <row r="248" spans="1:1" ht="15.75" customHeight="1">
      <c r="A248" s="46"/>
    </row>
    <row r="249" spans="1:1" ht="15.75" customHeight="1">
      <c r="A249" s="46"/>
    </row>
    <row r="250" spans="1:1" ht="15.75" customHeight="1">
      <c r="A250" s="46"/>
    </row>
    <row r="251" spans="1:1" ht="15.75" customHeight="1">
      <c r="A251" s="46"/>
    </row>
    <row r="252" spans="1:1" ht="15.75" customHeight="1">
      <c r="A252" s="46"/>
    </row>
    <row r="253" spans="1:1" ht="15.75" customHeight="1">
      <c r="A253" s="46"/>
    </row>
    <row r="254" spans="1:1" ht="15.75" customHeight="1">
      <c r="A254" s="46"/>
    </row>
    <row r="255" spans="1:1" ht="15.75" customHeight="1">
      <c r="A255" s="46"/>
    </row>
    <row r="256" spans="1:1" ht="15.75" customHeight="1">
      <c r="A256" s="46"/>
    </row>
    <row r="257" spans="1:1" ht="15.75" customHeight="1">
      <c r="A257" s="46"/>
    </row>
    <row r="258" spans="1:1" ht="15.75" customHeight="1">
      <c r="A258" s="46"/>
    </row>
    <row r="259" spans="1:1" ht="15.75" customHeight="1">
      <c r="A259" s="46"/>
    </row>
    <row r="260" spans="1:1" ht="15.75" customHeight="1">
      <c r="A260" s="46"/>
    </row>
    <row r="261" spans="1:1" ht="15.75" customHeight="1">
      <c r="A261" s="46"/>
    </row>
    <row r="262" spans="1:1" ht="15.75" customHeight="1">
      <c r="A262" s="46"/>
    </row>
    <row r="263" spans="1:1" ht="15.75" customHeight="1">
      <c r="A263" s="46"/>
    </row>
    <row r="264" spans="1:1" ht="15.75" customHeight="1">
      <c r="A264" s="46"/>
    </row>
    <row r="265" spans="1:1" ht="15.75" customHeight="1">
      <c r="A265" s="46"/>
    </row>
    <row r="266" spans="1:1" ht="15.75" customHeight="1">
      <c r="A266" s="46"/>
    </row>
    <row r="267" spans="1:1" ht="15.75" customHeight="1">
      <c r="A267" s="46"/>
    </row>
    <row r="268" spans="1:1" ht="15.75" customHeight="1">
      <c r="A268" s="46"/>
    </row>
    <row r="269" spans="1:1" ht="15.75" customHeight="1">
      <c r="A269" s="46"/>
    </row>
    <row r="270" spans="1:1" ht="15.75" customHeight="1">
      <c r="A270" s="46"/>
    </row>
    <row r="271" spans="1:1" ht="15.75" customHeight="1">
      <c r="A271" s="46"/>
    </row>
    <row r="272" spans="1:1" ht="15.75" customHeight="1">
      <c r="A272" s="46"/>
    </row>
    <row r="273" spans="1:1" ht="15.75" customHeight="1">
      <c r="A273" s="46"/>
    </row>
    <row r="274" spans="1:1" ht="15.75" customHeight="1">
      <c r="A274" s="46"/>
    </row>
    <row r="275" spans="1:1" ht="15.75" customHeight="1">
      <c r="A275" s="46"/>
    </row>
    <row r="276" spans="1:1" ht="15.75" customHeight="1">
      <c r="A276" s="46"/>
    </row>
    <row r="277" spans="1:1" ht="15.75" customHeight="1">
      <c r="A277" s="46"/>
    </row>
    <row r="278" spans="1:1" ht="15.75" customHeight="1">
      <c r="A278" s="46"/>
    </row>
    <row r="279" spans="1:1" ht="15.75" customHeight="1">
      <c r="A279" s="46"/>
    </row>
    <row r="280" spans="1:1" ht="15.75" customHeight="1">
      <c r="A280" s="46"/>
    </row>
    <row r="281" spans="1:1" ht="15.75" customHeight="1">
      <c r="A281" s="46"/>
    </row>
    <row r="282" spans="1:1" ht="15.75" customHeight="1">
      <c r="A282" s="46"/>
    </row>
    <row r="283" spans="1:1" ht="15.75" customHeight="1">
      <c r="A283" s="46"/>
    </row>
    <row r="284" spans="1:1" ht="15.75" customHeight="1">
      <c r="A284" s="46"/>
    </row>
    <row r="285" spans="1:1" ht="15.75" customHeight="1">
      <c r="A285" s="46"/>
    </row>
    <row r="286" spans="1:1" ht="15.75" customHeight="1">
      <c r="A286" s="46"/>
    </row>
    <row r="287" spans="1:1" ht="15.75" customHeight="1">
      <c r="A287" s="46"/>
    </row>
    <row r="288" spans="1:1" ht="15.75" customHeight="1">
      <c r="A288" s="46"/>
    </row>
    <row r="289" spans="1:1" ht="15.75" customHeight="1">
      <c r="A289" s="46"/>
    </row>
    <row r="290" spans="1:1" ht="15.75" customHeight="1">
      <c r="A290" s="46"/>
    </row>
    <row r="291" spans="1:1" ht="15.75" customHeight="1">
      <c r="A291" s="46"/>
    </row>
    <row r="292" spans="1:1" ht="15.75" customHeight="1">
      <c r="A292" s="46"/>
    </row>
    <row r="293" spans="1:1" ht="15.75" customHeight="1">
      <c r="A293" s="46"/>
    </row>
    <row r="294" spans="1:1" ht="15.75" customHeight="1">
      <c r="A294" s="46"/>
    </row>
    <row r="295" spans="1:1" ht="15.75" customHeight="1">
      <c r="A295" s="46"/>
    </row>
    <row r="296" spans="1:1" ht="15.75" customHeight="1">
      <c r="A296" s="46"/>
    </row>
    <row r="297" spans="1:1" ht="15.75" customHeight="1">
      <c r="A297" s="46"/>
    </row>
    <row r="298" spans="1:1" ht="15.75" customHeight="1">
      <c r="A298" s="46"/>
    </row>
    <row r="299" spans="1:1" ht="15.75" customHeight="1">
      <c r="A299" s="46"/>
    </row>
    <row r="300" spans="1:1" ht="15.75" customHeight="1">
      <c r="A300" s="46"/>
    </row>
    <row r="301" spans="1:1" ht="15.75" customHeight="1">
      <c r="A301" s="46"/>
    </row>
    <row r="302" spans="1:1" ht="15.75" customHeight="1">
      <c r="A302" s="46"/>
    </row>
    <row r="303" spans="1:1" ht="15.75" customHeight="1">
      <c r="A303" s="46"/>
    </row>
    <row r="304" spans="1:1" ht="15.75" customHeight="1">
      <c r="A304" s="46"/>
    </row>
    <row r="305" spans="1:1" ht="15.75" customHeight="1">
      <c r="A305" s="46"/>
    </row>
    <row r="306" spans="1:1" ht="15.75" customHeight="1">
      <c r="A306" s="46"/>
    </row>
    <row r="307" spans="1:1" ht="15.75" customHeight="1">
      <c r="A307" s="46"/>
    </row>
    <row r="308" spans="1:1" ht="15.75" customHeight="1">
      <c r="A308" s="46"/>
    </row>
    <row r="309" spans="1:1" ht="15.75" customHeight="1">
      <c r="A309" s="46"/>
    </row>
    <row r="310" spans="1:1" ht="15.75" customHeight="1">
      <c r="A310" s="46"/>
    </row>
    <row r="311" spans="1:1" ht="15.75" customHeight="1">
      <c r="A311" s="46"/>
    </row>
    <row r="312" spans="1:1" ht="15.75" customHeight="1">
      <c r="A312" s="46"/>
    </row>
    <row r="313" spans="1:1" ht="15.75" customHeight="1">
      <c r="A313" s="46"/>
    </row>
    <row r="314" spans="1:1" ht="15.75" customHeight="1">
      <c r="A314" s="46"/>
    </row>
    <row r="315" spans="1:1" ht="15.75" customHeight="1">
      <c r="A315" s="46"/>
    </row>
    <row r="316" spans="1:1" ht="15.75" customHeight="1">
      <c r="A316" s="46"/>
    </row>
    <row r="317" spans="1:1" ht="15.75" customHeight="1">
      <c r="A317" s="46"/>
    </row>
    <row r="318" spans="1:1" ht="15.75" customHeight="1">
      <c r="A318" s="46"/>
    </row>
    <row r="319" spans="1:1" ht="15.75" customHeight="1">
      <c r="A319" s="46"/>
    </row>
    <row r="320" spans="1:1" ht="15.75" customHeight="1">
      <c r="A320" s="46"/>
    </row>
    <row r="321" spans="1:1" ht="15.75" customHeight="1">
      <c r="A321" s="46"/>
    </row>
    <row r="322" spans="1:1" ht="15.75" customHeight="1">
      <c r="A322" s="46"/>
    </row>
    <row r="323" spans="1:1" ht="15.75" customHeight="1">
      <c r="A323" s="46"/>
    </row>
    <row r="324" spans="1:1" ht="15.75" customHeight="1">
      <c r="A324" s="46"/>
    </row>
    <row r="325" spans="1:1" ht="15.75" customHeight="1">
      <c r="A325" s="46"/>
    </row>
    <row r="326" spans="1:1" ht="15.75" customHeight="1">
      <c r="A326" s="46"/>
    </row>
    <row r="327" spans="1:1" ht="15.75" customHeight="1">
      <c r="A327" s="46"/>
    </row>
    <row r="328" spans="1:1" ht="15.75" customHeight="1">
      <c r="A328" s="46"/>
    </row>
    <row r="329" spans="1:1" ht="15.75" customHeight="1">
      <c r="A329" s="46"/>
    </row>
    <row r="330" spans="1:1" ht="15.75" customHeight="1">
      <c r="A330" s="46"/>
    </row>
    <row r="331" spans="1:1" ht="15.75" customHeight="1">
      <c r="A331" s="46"/>
    </row>
    <row r="332" spans="1:1" ht="15.75" customHeight="1">
      <c r="A332" s="46"/>
    </row>
    <row r="333" spans="1:1" ht="15.75" customHeight="1">
      <c r="A333" s="46"/>
    </row>
    <row r="334" spans="1:1" ht="15.75" customHeight="1">
      <c r="A334" s="46"/>
    </row>
    <row r="335" spans="1:1" ht="15.75" customHeight="1">
      <c r="A335" s="46"/>
    </row>
    <row r="336" spans="1:1" ht="15.75" customHeight="1">
      <c r="A336" s="46"/>
    </row>
    <row r="337" spans="1:1" ht="15.75" customHeight="1">
      <c r="A337" s="46"/>
    </row>
    <row r="338" spans="1:1" ht="15.75" customHeight="1">
      <c r="A338" s="46"/>
    </row>
    <row r="339" spans="1:1" ht="15.75" customHeight="1">
      <c r="A339" s="46"/>
    </row>
    <row r="340" spans="1:1" ht="15.75" customHeight="1">
      <c r="A340" s="46"/>
    </row>
    <row r="341" spans="1:1" ht="15.75" customHeight="1">
      <c r="A341" s="46"/>
    </row>
    <row r="342" spans="1:1" ht="15.75" customHeight="1">
      <c r="A342" s="46"/>
    </row>
    <row r="343" spans="1:1" ht="15.75" customHeight="1">
      <c r="A343" s="46"/>
    </row>
    <row r="344" spans="1:1" ht="15.75" customHeight="1">
      <c r="A344" s="46"/>
    </row>
    <row r="345" spans="1:1" ht="15.75" customHeight="1">
      <c r="A345" s="46"/>
    </row>
    <row r="346" spans="1:1" ht="15.75" customHeight="1">
      <c r="A346" s="46"/>
    </row>
    <row r="347" spans="1:1" ht="15.75" customHeight="1">
      <c r="A347" s="46"/>
    </row>
    <row r="348" spans="1:1" ht="15.75" customHeight="1">
      <c r="A348" s="46"/>
    </row>
    <row r="349" spans="1:1" ht="15.75" customHeight="1">
      <c r="A349" s="46"/>
    </row>
    <row r="350" spans="1:1" ht="15.75" customHeight="1">
      <c r="A350" s="46"/>
    </row>
    <row r="351" spans="1:1" ht="15.75" customHeight="1">
      <c r="A351" s="46"/>
    </row>
    <row r="352" spans="1:1" ht="15.75" customHeight="1">
      <c r="A352" s="46"/>
    </row>
    <row r="353" spans="1:1" ht="15.75" customHeight="1">
      <c r="A353" s="46"/>
    </row>
    <row r="354" spans="1:1" ht="15.75" customHeight="1">
      <c r="A354" s="46"/>
    </row>
    <row r="355" spans="1:1" ht="15.75" customHeight="1">
      <c r="A355" s="46"/>
    </row>
    <row r="356" spans="1:1" ht="15.75" customHeight="1">
      <c r="A356" s="46"/>
    </row>
    <row r="357" spans="1:1" ht="15.75" customHeight="1">
      <c r="A357" s="46"/>
    </row>
    <row r="358" spans="1:1" ht="15.75" customHeight="1">
      <c r="A358" s="46"/>
    </row>
    <row r="359" spans="1:1" ht="15.75" customHeight="1">
      <c r="A359" s="46"/>
    </row>
    <row r="360" spans="1:1" ht="15.75" customHeight="1">
      <c r="A360" s="46"/>
    </row>
    <row r="361" spans="1:1" ht="15.75" customHeight="1">
      <c r="A361" s="46"/>
    </row>
    <row r="362" spans="1:1" ht="15.75" customHeight="1">
      <c r="A362" s="46"/>
    </row>
    <row r="363" spans="1:1" ht="15.75" customHeight="1">
      <c r="A363" s="46"/>
    </row>
    <row r="364" spans="1:1" ht="15.75" customHeight="1">
      <c r="A364" s="46"/>
    </row>
    <row r="365" spans="1:1" ht="15.75" customHeight="1">
      <c r="A365" s="46"/>
    </row>
    <row r="366" spans="1:1" ht="15.75" customHeight="1">
      <c r="A366" s="46"/>
    </row>
    <row r="367" spans="1:1" ht="15.75" customHeight="1">
      <c r="A367" s="46"/>
    </row>
    <row r="368" spans="1:1" ht="15.75" customHeight="1">
      <c r="A368" s="46"/>
    </row>
    <row r="369" spans="1:1" ht="15.75" customHeight="1">
      <c r="A369" s="46"/>
    </row>
    <row r="370" spans="1:1" ht="15.75" customHeight="1">
      <c r="A370" s="46"/>
    </row>
    <row r="371" spans="1:1" ht="15.75" customHeight="1">
      <c r="A371" s="46"/>
    </row>
    <row r="372" spans="1:1" ht="15.75" customHeight="1">
      <c r="A372" s="46"/>
    </row>
    <row r="373" spans="1:1" ht="15.75" customHeight="1">
      <c r="A373" s="46"/>
    </row>
    <row r="374" spans="1:1" ht="15.75" customHeight="1">
      <c r="A374" s="46"/>
    </row>
    <row r="375" spans="1:1" ht="15.75" customHeight="1">
      <c r="A375" s="46"/>
    </row>
    <row r="376" spans="1:1" ht="15.75" customHeight="1">
      <c r="A376" s="46"/>
    </row>
    <row r="377" spans="1:1" ht="15.75" customHeight="1">
      <c r="A377" s="46"/>
    </row>
    <row r="378" spans="1:1" ht="15.75" customHeight="1">
      <c r="A378" s="46"/>
    </row>
    <row r="379" spans="1:1" ht="15.75" customHeight="1">
      <c r="A379" s="46"/>
    </row>
    <row r="380" spans="1:1" ht="15.75" customHeight="1">
      <c r="A380" s="46"/>
    </row>
    <row r="381" spans="1:1" ht="15.75" customHeight="1">
      <c r="A381" s="46"/>
    </row>
    <row r="382" spans="1:1" ht="15.75" customHeight="1">
      <c r="A382" s="46"/>
    </row>
    <row r="383" spans="1:1" ht="15.75" customHeight="1">
      <c r="A383" s="46"/>
    </row>
    <row r="384" spans="1:1" ht="15.75" customHeight="1">
      <c r="A384" s="46"/>
    </row>
    <row r="385" spans="1:1" ht="15.75" customHeight="1">
      <c r="A385" s="46"/>
    </row>
    <row r="386" spans="1:1" ht="15.75" customHeight="1">
      <c r="A386" s="46"/>
    </row>
    <row r="387" spans="1:1" ht="15.75" customHeight="1">
      <c r="A387" s="46"/>
    </row>
    <row r="388" spans="1:1" ht="15.75" customHeight="1">
      <c r="A388" s="46"/>
    </row>
    <row r="389" spans="1:1" ht="15.75" customHeight="1">
      <c r="A389" s="46"/>
    </row>
    <row r="390" spans="1:1" ht="15.75" customHeight="1">
      <c r="A390" s="46"/>
    </row>
    <row r="391" spans="1:1" ht="15.75" customHeight="1">
      <c r="A391" s="46"/>
    </row>
    <row r="392" spans="1:1" ht="15.75" customHeight="1">
      <c r="A392" s="46"/>
    </row>
    <row r="393" spans="1:1" ht="15.75" customHeight="1">
      <c r="A393" s="46"/>
    </row>
    <row r="394" spans="1:1" ht="15.75" customHeight="1">
      <c r="A394" s="46"/>
    </row>
    <row r="395" spans="1:1" ht="15.75" customHeight="1">
      <c r="A395" s="46"/>
    </row>
    <row r="396" spans="1:1" ht="15.75" customHeight="1">
      <c r="A396" s="46"/>
    </row>
    <row r="397" spans="1:1" ht="15.75" customHeight="1">
      <c r="A397" s="46"/>
    </row>
    <row r="398" spans="1:1" ht="15.75" customHeight="1">
      <c r="A398" s="46"/>
    </row>
    <row r="399" spans="1:1" ht="15.75" customHeight="1">
      <c r="A399" s="46"/>
    </row>
    <row r="400" spans="1:1" ht="15.75" customHeight="1">
      <c r="A400" s="46"/>
    </row>
    <row r="401" spans="1:1" ht="15.75" customHeight="1">
      <c r="A401" s="46"/>
    </row>
    <row r="402" spans="1:1" ht="15.75" customHeight="1">
      <c r="A402" s="46"/>
    </row>
    <row r="403" spans="1:1" ht="15.75" customHeight="1">
      <c r="A403" s="46"/>
    </row>
    <row r="404" spans="1:1" ht="15.75" customHeight="1">
      <c r="A404" s="46"/>
    </row>
    <row r="405" spans="1:1" ht="15.75" customHeight="1">
      <c r="A405" s="46"/>
    </row>
    <row r="406" spans="1:1" ht="15.75" customHeight="1">
      <c r="A406" s="46"/>
    </row>
    <row r="407" spans="1:1" ht="15.75" customHeight="1">
      <c r="A407" s="46"/>
    </row>
    <row r="408" spans="1:1" ht="15.75" customHeight="1">
      <c r="A408" s="46"/>
    </row>
    <row r="409" spans="1:1" ht="15.75" customHeight="1">
      <c r="A409" s="46"/>
    </row>
    <row r="410" spans="1:1" ht="15.75" customHeight="1">
      <c r="A410" s="46"/>
    </row>
    <row r="411" spans="1:1" ht="15.75" customHeight="1">
      <c r="A411" s="46"/>
    </row>
    <row r="412" spans="1:1" ht="15.75" customHeight="1">
      <c r="A412" s="46"/>
    </row>
    <row r="413" spans="1:1" ht="15.75" customHeight="1">
      <c r="A413" s="46"/>
    </row>
    <row r="414" spans="1:1" ht="15.75" customHeight="1">
      <c r="A414" s="46"/>
    </row>
    <row r="415" spans="1:1" ht="15.75" customHeight="1">
      <c r="A415" s="46"/>
    </row>
    <row r="416" spans="1:1" ht="15.75" customHeight="1">
      <c r="A416" s="46"/>
    </row>
    <row r="417" spans="1:1" ht="15.75" customHeight="1">
      <c r="A417" s="46"/>
    </row>
    <row r="418" spans="1:1" ht="15.75" customHeight="1">
      <c r="A418" s="46"/>
    </row>
    <row r="419" spans="1:1" ht="15.75" customHeight="1">
      <c r="A419" s="46"/>
    </row>
    <row r="420" spans="1:1" ht="15.75" customHeight="1">
      <c r="A420" s="46"/>
    </row>
    <row r="421" spans="1:1" ht="15.75" customHeight="1">
      <c r="A421" s="46"/>
    </row>
    <row r="422" spans="1:1" ht="15.75" customHeight="1">
      <c r="A422" s="46"/>
    </row>
    <row r="423" spans="1:1" ht="15.75" customHeight="1">
      <c r="A423" s="46"/>
    </row>
    <row r="424" spans="1:1" ht="15.75" customHeight="1">
      <c r="A424" s="46"/>
    </row>
    <row r="425" spans="1:1" ht="15.75" customHeight="1">
      <c r="A425" s="46"/>
    </row>
    <row r="426" spans="1:1" ht="15.75" customHeight="1">
      <c r="A426" s="46"/>
    </row>
    <row r="427" spans="1:1" ht="15.75" customHeight="1">
      <c r="A427" s="46"/>
    </row>
    <row r="428" spans="1:1" ht="15.75" customHeight="1">
      <c r="A428" s="46"/>
    </row>
    <row r="429" spans="1:1" ht="15.75" customHeight="1">
      <c r="A429" s="46"/>
    </row>
    <row r="430" spans="1:1" ht="15.75" customHeight="1">
      <c r="A430" s="46"/>
    </row>
    <row r="431" spans="1:1" ht="15.75" customHeight="1">
      <c r="A431" s="46"/>
    </row>
    <row r="432" spans="1:1" ht="15.75" customHeight="1">
      <c r="A432" s="46"/>
    </row>
    <row r="433" spans="1:1" ht="15.75" customHeight="1">
      <c r="A433" s="46"/>
    </row>
    <row r="434" spans="1:1" ht="15.75" customHeight="1">
      <c r="A434" s="46"/>
    </row>
    <row r="435" spans="1:1" ht="15.75" customHeight="1">
      <c r="A435" s="46"/>
    </row>
    <row r="436" spans="1:1" ht="15.75" customHeight="1">
      <c r="A436" s="46"/>
    </row>
    <row r="437" spans="1:1" ht="15.75" customHeight="1">
      <c r="A437" s="46"/>
    </row>
    <row r="438" spans="1:1" ht="15.75" customHeight="1">
      <c r="A438" s="46"/>
    </row>
    <row r="439" spans="1:1" ht="15.75" customHeight="1">
      <c r="A439" s="46"/>
    </row>
    <row r="440" spans="1:1" ht="15.75" customHeight="1">
      <c r="A440" s="46"/>
    </row>
    <row r="441" spans="1:1" ht="15.75" customHeight="1">
      <c r="A441" s="46"/>
    </row>
    <row r="442" spans="1:1" ht="15.75" customHeight="1">
      <c r="A442" s="46"/>
    </row>
    <row r="443" spans="1:1" ht="15.75" customHeight="1">
      <c r="A443" s="46"/>
    </row>
    <row r="444" spans="1:1" ht="15.75" customHeight="1">
      <c r="A444" s="46"/>
    </row>
    <row r="445" spans="1:1" ht="15.75" customHeight="1">
      <c r="A445" s="46"/>
    </row>
    <row r="446" spans="1:1" ht="15.75" customHeight="1">
      <c r="A446" s="46"/>
    </row>
    <row r="447" spans="1:1" ht="15.75" customHeight="1">
      <c r="A447" s="46"/>
    </row>
    <row r="448" spans="1:1" ht="15.75" customHeight="1">
      <c r="A448" s="46"/>
    </row>
    <row r="449" spans="1:1" ht="15.75" customHeight="1">
      <c r="A449" s="46"/>
    </row>
    <row r="450" spans="1:1" ht="15.75" customHeight="1">
      <c r="A450" s="46"/>
    </row>
    <row r="451" spans="1:1" ht="15.75" customHeight="1">
      <c r="A451" s="46"/>
    </row>
    <row r="452" spans="1:1" ht="15.75" customHeight="1">
      <c r="A452" s="46"/>
    </row>
    <row r="453" spans="1:1" ht="15.75" customHeight="1">
      <c r="A453" s="46"/>
    </row>
    <row r="454" spans="1:1" ht="15.75" customHeight="1">
      <c r="A454" s="46"/>
    </row>
    <row r="455" spans="1:1" ht="15.75" customHeight="1">
      <c r="A455" s="46"/>
    </row>
    <row r="456" spans="1:1" ht="15.75" customHeight="1">
      <c r="A456" s="46"/>
    </row>
    <row r="457" spans="1:1" ht="15.75" customHeight="1">
      <c r="A457" s="46"/>
    </row>
    <row r="458" spans="1:1" ht="15.75" customHeight="1">
      <c r="A458" s="46"/>
    </row>
    <row r="459" spans="1:1" ht="15.75" customHeight="1">
      <c r="A459" s="46"/>
    </row>
    <row r="460" spans="1:1" ht="15.75" customHeight="1">
      <c r="A460" s="46"/>
    </row>
    <row r="461" spans="1:1" ht="15.75" customHeight="1">
      <c r="A461" s="46"/>
    </row>
    <row r="462" spans="1:1" ht="15.75" customHeight="1">
      <c r="A462" s="46"/>
    </row>
    <row r="463" spans="1:1" ht="15.75" customHeight="1">
      <c r="A463" s="46"/>
    </row>
    <row r="464" spans="1:1" ht="15.75" customHeight="1">
      <c r="A464" s="46"/>
    </row>
    <row r="465" spans="1:1" ht="15.75" customHeight="1">
      <c r="A465" s="46"/>
    </row>
    <row r="466" spans="1:1" ht="15.75" customHeight="1">
      <c r="A466" s="46"/>
    </row>
    <row r="467" spans="1:1" ht="15.75" customHeight="1">
      <c r="A467" s="46"/>
    </row>
    <row r="468" spans="1:1" ht="15.75" customHeight="1">
      <c r="A468" s="46"/>
    </row>
    <row r="469" spans="1:1" ht="15.75" customHeight="1">
      <c r="A469" s="46"/>
    </row>
    <row r="470" spans="1:1" ht="15.75" customHeight="1">
      <c r="A470" s="46"/>
    </row>
    <row r="471" spans="1:1" ht="15.75" customHeight="1">
      <c r="A471" s="46"/>
    </row>
    <row r="472" spans="1:1" ht="15.75" customHeight="1">
      <c r="A472" s="46"/>
    </row>
    <row r="473" spans="1:1" ht="15.75" customHeight="1">
      <c r="A473" s="46"/>
    </row>
    <row r="474" spans="1:1" ht="15.75" customHeight="1">
      <c r="A474" s="46"/>
    </row>
    <row r="475" spans="1:1" ht="15.75" customHeight="1">
      <c r="A475" s="46"/>
    </row>
    <row r="476" spans="1:1" ht="15.75" customHeight="1">
      <c r="A476" s="46"/>
    </row>
    <row r="477" spans="1:1" ht="15.75" customHeight="1">
      <c r="A477" s="46"/>
    </row>
    <row r="478" spans="1:1" ht="15.75" customHeight="1">
      <c r="A478" s="46"/>
    </row>
    <row r="479" spans="1:1" ht="15.75" customHeight="1">
      <c r="A479" s="46"/>
    </row>
    <row r="480" spans="1:1" ht="15.75" customHeight="1">
      <c r="A480" s="46"/>
    </row>
    <row r="481" spans="1:1" ht="15.75" customHeight="1">
      <c r="A481" s="46"/>
    </row>
    <row r="482" spans="1:1" ht="15.75" customHeight="1">
      <c r="A482" s="46"/>
    </row>
    <row r="483" spans="1:1" ht="15.75" customHeight="1">
      <c r="A483" s="46"/>
    </row>
    <row r="484" spans="1:1" ht="15.75" customHeight="1">
      <c r="A484" s="46"/>
    </row>
    <row r="485" spans="1:1" ht="15.75" customHeight="1">
      <c r="A485" s="46"/>
    </row>
    <row r="486" spans="1:1" ht="15.75" customHeight="1">
      <c r="A486" s="46"/>
    </row>
    <row r="487" spans="1:1" ht="15.75" customHeight="1">
      <c r="A487" s="46"/>
    </row>
    <row r="488" spans="1:1" ht="15.75" customHeight="1">
      <c r="A488" s="46"/>
    </row>
    <row r="489" spans="1:1" ht="15.75" customHeight="1">
      <c r="A489" s="46"/>
    </row>
    <row r="490" spans="1:1" ht="15.75" customHeight="1">
      <c r="A490" s="46"/>
    </row>
    <row r="491" spans="1:1" ht="15.75" customHeight="1">
      <c r="A491" s="46"/>
    </row>
    <row r="492" spans="1:1" ht="15.75" customHeight="1">
      <c r="A492" s="46"/>
    </row>
    <row r="493" spans="1:1" ht="15.75" customHeight="1">
      <c r="A493" s="46"/>
    </row>
    <row r="494" spans="1:1" ht="15.75" customHeight="1">
      <c r="A494" s="46"/>
    </row>
    <row r="495" spans="1:1" ht="15.75" customHeight="1">
      <c r="A495" s="46"/>
    </row>
    <row r="496" spans="1:1" ht="15.75" customHeight="1">
      <c r="A496" s="46"/>
    </row>
    <row r="497" spans="1:1" ht="15.75" customHeight="1">
      <c r="A497" s="46"/>
    </row>
    <row r="498" spans="1:1" ht="15.75" customHeight="1">
      <c r="A498" s="46"/>
    </row>
    <row r="499" spans="1:1" ht="15.75" customHeight="1">
      <c r="A499" s="46"/>
    </row>
    <row r="500" spans="1:1" ht="15.75" customHeight="1">
      <c r="A500" s="46"/>
    </row>
    <row r="501" spans="1:1" ht="15.75" customHeight="1">
      <c r="A501" s="46"/>
    </row>
    <row r="502" spans="1:1" ht="15.75" customHeight="1">
      <c r="A502" s="46"/>
    </row>
    <row r="503" spans="1:1" ht="15.75" customHeight="1">
      <c r="A503" s="46"/>
    </row>
    <row r="504" spans="1:1" ht="15.75" customHeight="1">
      <c r="A504" s="46"/>
    </row>
    <row r="505" spans="1:1" ht="15.75" customHeight="1">
      <c r="A505" s="46"/>
    </row>
    <row r="506" spans="1:1" ht="15.75" customHeight="1">
      <c r="A506" s="46"/>
    </row>
    <row r="507" spans="1:1" ht="15.75" customHeight="1">
      <c r="A507" s="46"/>
    </row>
    <row r="508" spans="1:1" ht="15.75" customHeight="1">
      <c r="A508" s="46"/>
    </row>
    <row r="509" spans="1:1" ht="15.75" customHeight="1">
      <c r="A509" s="46"/>
    </row>
    <row r="510" spans="1:1" ht="15.75" customHeight="1">
      <c r="A510" s="46"/>
    </row>
    <row r="511" spans="1:1" ht="15.75" customHeight="1">
      <c r="A511" s="46"/>
    </row>
    <row r="512" spans="1:1" ht="15.75" customHeight="1">
      <c r="A512" s="46"/>
    </row>
    <row r="513" spans="1:1" ht="15.75" customHeight="1">
      <c r="A513" s="46"/>
    </row>
    <row r="514" spans="1:1" ht="15.75" customHeight="1">
      <c r="A514" s="46"/>
    </row>
    <row r="515" spans="1:1" ht="15.75" customHeight="1">
      <c r="A515" s="46"/>
    </row>
    <row r="516" spans="1:1" ht="15.75" customHeight="1">
      <c r="A516" s="46"/>
    </row>
    <row r="517" spans="1:1" ht="15.75" customHeight="1">
      <c r="A517" s="46"/>
    </row>
    <row r="518" spans="1:1" ht="15.75" customHeight="1">
      <c r="A518" s="46"/>
    </row>
    <row r="519" spans="1:1" ht="15.75" customHeight="1">
      <c r="A519" s="46"/>
    </row>
    <row r="520" spans="1:1" ht="15.75" customHeight="1">
      <c r="A520" s="46"/>
    </row>
    <row r="521" spans="1:1" ht="15.75" customHeight="1">
      <c r="A521" s="46"/>
    </row>
    <row r="522" spans="1:1" ht="15.75" customHeight="1">
      <c r="A522" s="46"/>
    </row>
    <row r="523" spans="1:1" ht="15.75" customHeight="1">
      <c r="A523" s="46"/>
    </row>
    <row r="524" spans="1:1" ht="15.75" customHeight="1">
      <c r="A524" s="46"/>
    </row>
    <row r="525" spans="1:1" ht="15.75" customHeight="1">
      <c r="A525" s="46"/>
    </row>
    <row r="526" spans="1:1" ht="15.75" customHeight="1">
      <c r="A526" s="46"/>
    </row>
    <row r="527" spans="1:1" ht="15.75" customHeight="1">
      <c r="A527" s="46"/>
    </row>
    <row r="528" spans="1:1" ht="15.75" customHeight="1">
      <c r="A528" s="46"/>
    </row>
    <row r="529" spans="1:1" ht="15.75" customHeight="1">
      <c r="A529" s="46"/>
    </row>
    <row r="530" spans="1:1" ht="15.75" customHeight="1">
      <c r="A530" s="46"/>
    </row>
    <row r="531" spans="1:1" ht="15.75" customHeight="1">
      <c r="A531" s="46"/>
    </row>
    <row r="532" spans="1:1" ht="15.75" customHeight="1">
      <c r="A532" s="46"/>
    </row>
    <row r="533" spans="1:1" ht="15.75" customHeight="1">
      <c r="A533" s="46"/>
    </row>
    <row r="534" spans="1:1" ht="15.75" customHeight="1">
      <c r="A534" s="46"/>
    </row>
    <row r="535" spans="1:1" ht="15.75" customHeight="1">
      <c r="A535" s="46"/>
    </row>
    <row r="536" spans="1:1" ht="15.75" customHeight="1">
      <c r="A536" s="46"/>
    </row>
    <row r="537" spans="1:1" ht="15.75" customHeight="1">
      <c r="A537" s="46"/>
    </row>
    <row r="538" spans="1:1" ht="15.75" customHeight="1">
      <c r="A538" s="46"/>
    </row>
    <row r="539" spans="1:1" ht="15.75" customHeight="1">
      <c r="A539" s="46"/>
    </row>
    <row r="540" spans="1:1" ht="15.75" customHeight="1">
      <c r="A540" s="46"/>
    </row>
    <row r="541" spans="1:1" ht="15.75" customHeight="1">
      <c r="A541" s="46"/>
    </row>
    <row r="542" spans="1:1" ht="15.75" customHeight="1">
      <c r="A542" s="46"/>
    </row>
    <row r="543" spans="1:1" ht="15.75" customHeight="1">
      <c r="A543" s="46"/>
    </row>
    <row r="544" spans="1:1" ht="15.75" customHeight="1">
      <c r="A544" s="46"/>
    </row>
    <row r="545" spans="1:1" ht="15.75" customHeight="1">
      <c r="A545" s="46"/>
    </row>
    <row r="546" spans="1:1" ht="15.75" customHeight="1">
      <c r="A546" s="46"/>
    </row>
    <row r="547" spans="1:1" ht="15.75" customHeight="1">
      <c r="A547" s="46"/>
    </row>
    <row r="548" spans="1:1" ht="15.75" customHeight="1">
      <c r="A548" s="46"/>
    </row>
    <row r="549" spans="1:1" ht="15.75" customHeight="1">
      <c r="A549" s="46"/>
    </row>
    <row r="550" spans="1:1" ht="15.75" customHeight="1">
      <c r="A550" s="46"/>
    </row>
    <row r="551" spans="1:1" ht="15.75" customHeight="1">
      <c r="A551" s="46"/>
    </row>
    <row r="552" spans="1:1" ht="15.75" customHeight="1">
      <c r="A552" s="46"/>
    </row>
    <row r="553" spans="1:1" ht="15.75" customHeight="1">
      <c r="A553" s="46"/>
    </row>
    <row r="554" spans="1:1" ht="15.75" customHeight="1">
      <c r="A554" s="46"/>
    </row>
    <row r="555" spans="1:1" ht="15.75" customHeight="1">
      <c r="A555" s="46"/>
    </row>
    <row r="556" spans="1:1" ht="15.75" customHeight="1">
      <c r="A556" s="46"/>
    </row>
    <row r="557" spans="1:1" ht="15.75" customHeight="1">
      <c r="A557" s="46"/>
    </row>
    <row r="558" spans="1:1" ht="15.75" customHeight="1">
      <c r="A558" s="46"/>
    </row>
    <row r="559" spans="1:1" ht="15.75" customHeight="1">
      <c r="A559" s="46"/>
    </row>
    <row r="560" spans="1:1" ht="15.75" customHeight="1">
      <c r="A560" s="46"/>
    </row>
    <row r="561" spans="1:1" ht="15.75" customHeight="1">
      <c r="A561" s="46"/>
    </row>
    <row r="562" spans="1:1" ht="15.75" customHeight="1">
      <c r="A562" s="46"/>
    </row>
    <row r="563" spans="1:1" ht="15.75" customHeight="1">
      <c r="A563" s="46"/>
    </row>
    <row r="564" spans="1:1" ht="15.75" customHeight="1">
      <c r="A564" s="46"/>
    </row>
    <row r="565" spans="1:1" ht="15.75" customHeight="1">
      <c r="A565" s="46"/>
    </row>
    <row r="566" spans="1:1" ht="15.75" customHeight="1">
      <c r="A566" s="46"/>
    </row>
    <row r="567" spans="1:1" ht="15.75" customHeight="1">
      <c r="A567" s="46"/>
    </row>
    <row r="568" spans="1:1" ht="15.75" customHeight="1">
      <c r="A568" s="46"/>
    </row>
    <row r="569" spans="1:1" ht="15.75" customHeight="1">
      <c r="A569" s="46"/>
    </row>
    <row r="570" spans="1:1" ht="15.75" customHeight="1">
      <c r="A570" s="46"/>
    </row>
    <row r="571" spans="1:1" ht="15.75" customHeight="1">
      <c r="A571" s="46"/>
    </row>
    <row r="572" spans="1:1" ht="15.75" customHeight="1">
      <c r="A572" s="46"/>
    </row>
    <row r="573" spans="1:1" ht="15.75" customHeight="1">
      <c r="A573" s="46"/>
    </row>
    <row r="574" spans="1:1" ht="15.75" customHeight="1">
      <c r="A574" s="46"/>
    </row>
    <row r="575" spans="1:1" ht="15.75" customHeight="1">
      <c r="A575" s="46"/>
    </row>
    <row r="576" spans="1:1" ht="15.75" customHeight="1">
      <c r="A576" s="46"/>
    </row>
    <row r="577" spans="1:1" ht="15.75" customHeight="1">
      <c r="A577" s="46"/>
    </row>
    <row r="578" spans="1:1" ht="15.75" customHeight="1">
      <c r="A578" s="46"/>
    </row>
    <row r="579" spans="1:1" ht="15.75" customHeight="1">
      <c r="A579" s="46"/>
    </row>
    <row r="580" spans="1:1" ht="15.75" customHeight="1">
      <c r="A580" s="46"/>
    </row>
    <row r="581" spans="1:1" ht="15.75" customHeight="1">
      <c r="A581" s="46"/>
    </row>
    <row r="582" spans="1:1" ht="15.75" customHeight="1">
      <c r="A582" s="46"/>
    </row>
    <row r="583" spans="1:1" ht="15.75" customHeight="1">
      <c r="A583" s="46"/>
    </row>
    <row r="584" spans="1:1" ht="15.75" customHeight="1">
      <c r="A584" s="46"/>
    </row>
    <row r="585" spans="1:1" ht="15.75" customHeight="1">
      <c r="A585" s="46"/>
    </row>
    <row r="586" spans="1:1" ht="15.75" customHeight="1">
      <c r="A586" s="46"/>
    </row>
    <row r="587" spans="1:1" ht="15.75" customHeight="1">
      <c r="A587" s="46"/>
    </row>
    <row r="588" spans="1:1" ht="15.75" customHeight="1">
      <c r="A588" s="46"/>
    </row>
    <row r="589" spans="1:1" ht="15.75" customHeight="1">
      <c r="A589" s="46"/>
    </row>
    <row r="590" spans="1:1" ht="15.75" customHeight="1">
      <c r="A590" s="46"/>
    </row>
    <row r="591" spans="1:1" ht="15.75" customHeight="1">
      <c r="A591" s="46"/>
    </row>
    <row r="592" spans="1:1" ht="15.75" customHeight="1">
      <c r="A592" s="46"/>
    </row>
    <row r="593" spans="1:1" ht="15.75" customHeight="1">
      <c r="A593" s="46"/>
    </row>
    <row r="594" spans="1:1" ht="15.75" customHeight="1">
      <c r="A594" s="46"/>
    </row>
    <row r="595" spans="1:1" ht="15.75" customHeight="1">
      <c r="A595" s="46"/>
    </row>
    <row r="596" spans="1:1" ht="15.75" customHeight="1">
      <c r="A596" s="46"/>
    </row>
    <row r="597" spans="1:1" ht="15.75" customHeight="1">
      <c r="A597" s="46"/>
    </row>
    <row r="598" spans="1:1" ht="15.75" customHeight="1">
      <c r="A598" s="46"/>
    </row>
    <row r="599" spans="1:1" ht="15.75" customHeight="1">
      <c r="A599" s="46"/>
    </row>
    <row r="600" spans="1:1" ht="15.75" customHeight="1">
      <c r="A600" s="46"/>
    </row>
    <row r="601" spans="1:1" ht="15.75" customHeight="1">
      <c r="A601" s="46"/>
    </row>
    <row r="602" spans="1:1" ht="15.75" customHeight="1">
      <c r="A602" s="46"/>
    </row>
    <row r="603" spans="1:1" ht="15.75" customHeight="1">
      <c r="A603" s="46"/>
    </row>
    <row r="604" spans="1:1" ht="15.75" customHeight="1">
      <c r="A604" s="46"/>
    </row>
    <row r="605" spans="1:1" ht="15.75" customHeight="1">
      <c r="A605" s="46"/>
    </row>
    <row r="606" spans="1:1" ht="15.75" customHeight="1">
      <c r="A606" s="46"/>
    </row>
    <row r="607" spans="1:1" ht="15.75" customHeight="1">
      <c r="A607" s="46"/>
    </row>
    <row r="608" spans="1:1" ht="15.75" customHeight="1">
      <c r="A608" s="46"/>
    </row>
    <row r="609" spans="1:1" ht="15.75" customHeight="1">
      <c r="A609" s="46"/>
    </row>
    <row r="610" spans="1:1" ht="15.75" customHeight="1">
      <c r="A610" s="46"/>
    </row>
    <row r="611" spans="1:1" ht="15.75" customHeight="1">
      <c r="A611" s="46"/>
    </row>
    <row r="612" spans="1:1" ht="15.75" customHeight="1">
      <c r="A612" s="46"/>
    </row>
    <row r="613" spans="1:1" ht="15.75" customHeight="1">
      <c r="A613" s="46"/>
    </row>
    <row r="614" spans="1:1" ht="15.75" customHeight="1">
      <c r="A614" s="46"/>
    </row>
    <row r="615" spans="1:1" ht="15.75" customHeight="1">
      <c r="A615" s="46"/>
    </row>
    <row r="616" spans="1:1" ht="15.75" customHeight="1">
      <c r="A616" s="46"/>
    </row>
    <row r="617" spans="1:1" ht="15.75" customHeight="1">
      <c r="A617" s="46"/>
    </row>
    <row r="618" spans="1:1" ht="15.75" customHeight="1">
      <c r="A618" s="46"/>
    </row>
    <row r="619" spans="1:1" ht="15.75" customHeight="1">
      <c r="A619" s="46"/>
    </row>
    <row r="620" spans="1:1" ht="15.75" customHeight="1">
      <c r="A620" s="46"/>
    </row>
    <row r="621" spans="1:1" ht="15.75" customHeight="1">
      <c r="A621" s="46"/>
    </row>
    <row r="622" spans="1:1" ht="15.75" customHeight="1">
      <c r="A622" s="46"/>
    </row>
    <row r="623" spans="1:1" ht="15.75" customHeight="1">
      <c r="A623" s="46"/>
    </row>
    <row r="624" spans="1:1" ht="15.75" customHeight="1">
      <c r="A624" s="46"/>
    </row>
    <row r="625" spans="1:1" ht="15.75" customHeight="1">
      <c r="A625" s="46"/>
    </row>
    <row r="626" spans="1:1" ht="15.75" customHeight="1">
      <c r="A626" s="46"/>
    </row>
    <row r="627" spans="1:1" ht="15.75" customHeight="1">
      <c r="A627" s="46"/>
    </row>
    <row r="628" spans="1:1" ht="15.75" customHeight="1">
      <c r="A628" s="46"/>
    </row>
    <row r="629" spans="1:1" ht="15.75" customHeight="1">
      <c r="A629" s="46"/>
    </row>
    <row r="630" spans="1:1" ht="15.75" customHeight="1">
      <c r="A630" s="46"/>
    </row>
    <row r="631" spans="1:1" ht="15.75" customHeight="1">
      <c r="A631" s="46"/>
    </row>
    <row r="632" spans="1:1" ht="15.75" customHeight="1">
      <c r="A632" s="46"/>
    </row>
    <row r="633" spans="1:1" ht="15.75" customHeight="1">
      <c r="A633" s="46"/>
    </row>
    <row r="634" spans="1:1" ht="15.75" customHeight="1">
      <c r="A634" s="46"/>
    </row>
    <row r="635" spans="1:1" ht="15.75" customHeight="1">
      <c r="A635" s="46"/>
    </row>
    <row r="636" spans="1:1" ht="15.75" customHeight="1">
      <c r="A636" s="46"/>
    </row>
    <row r="637" spans="1:1" ht="15.75" customHeight="1">
      <c r="A637" s="46"/>
    </row>
    <row r="638" spans="1:1" ht="15.75" customHeight="1">
      <c r="A638" s="46"/>
    </row>
    <row r="639" spans="1:1" ht="15.75" customHeight="1">
      <c r="A639" s="46"/>
    </row>
    <row r="640" spans="1:1" ht="15.75" customHeight="1">
      <c r="A640" s="46"/>
    </row>
    <row r="641" spans="1:1" ht="15.75" customHeight="1">
      <c r="A641" s="46"/>
    </row>
    <row r="642" spans="1:1" ht="15.75" customHeight="1">
      <c r="A642" s="46"/>
    </row>
    <row r="643" spans="1:1" ht="15.75" customHeight="1">
      <c r="A643" s="46"/>
    </row>
    <row r="644" spans="1:1" ht="15.75" customHeight="1">
      <c r="A644" s="46"/>
    </row>
    <row r="645" spans="1:1" ht="15.75" customHeight="1">
      <c r="A645" s="46"/>
    </row>
    <row r="646" spans="1:1" ht="15.75" customHeight="1">
      <c r="A646" s="46"/>
    </row>
    <row r="647" spans="1:1" ht="15.75" customHeight="1">
      <c r="A647" s="46"/>
    </row>
    <row r="648" spans="1:1" ht="15.75" customHeight="1">
      <c r="A648" s="46"/>
    </row>
    <row r="649" spans="1:1" ht="15.75" customHeight="1">
      <c r="A649" s="46"/>
    </row>
    <row r="650" spans="1:1" ht="15.75" customHeight="1">
      <c r="A650" s="46"/>
    </row>
    <row r="651" spans="1:1" ht="15.75" customHeight="1">
      <c r="A651" s="46"/>
    </row>
    <row r="652" spans="1:1" ht="15.75" customHeight="1">
      <c r="A652" s="46"/>
    </row>
    <row r="653" spans="1:1" ht="15.75" customHeight="1">
      <c r="A653" s="46"/>
    </row>
    <row r="654" spans="1:1" ht="15.75" customHeight="1">
      <c r="A654" s="46"/>
    </row>
    <row r="655" spans="1:1" ht="15.75" customHeight="1">
      <c r="A655" s="46"/>
    </row>
    <row r="656" spans="1:1" ht="15.75" customHeight="1">
      <c r="A656" s="46"/>
    </row>
    <row r="657" spans="1:1" ht="15.75" customHeight="1">
      <c r="A657" s="46"/>
    </row>
    <row r="658" spans="1:1" ht="15.75" customHeight="1">
      <c r="A658" s="46"/>
    </row>
    <row r="659" spans="1:1" ht="15.75" customHeight="1">
      <c r="A659" s="46"/>
    </row>
    <row r="660" spans="1:1" ht="15.75" customHeight="1">
      <c r="A660" s="46"/>
    </row>
    <row r="661" spans="1:1" ht="15.75" customHeight="1">
      <c r="A661" s="46"/>
    </row>
    <row r="662" spans="1:1" ht="15.75" customHeight="1">
      <c r="A662" s="46"/>
    </row>
    <row r="663" spans="1:1" ht="15.75" customHeight="1">
      <c r="A663" s="46"/>
    </row>
    <row r="664" spans="1:1" ht="15.75" customHeight="1">
      <c r="A664" s="46"/>
    </row>
    <row r="665" spans="1:1" ht="15.75" customHeight="1">
      <c r="A665" s="46"/>
    </row>
    <row r="666" spans="1:1" ht="15.75" customHeight="1">
      <c r="A666" s="46"/>
    </row>
    <row r="667" spans="1:1" ht="15.75" customHeight="1">
      <c r="A667" s="46"/>
    </row>
    <row r="668" spans="1:1" ht="15.75" customHeight="1">
      <c r="A668" s="46"/>
    </row>
    <row r="669" spans="1:1" ht="15.75" customHeight="1">
      <c r="A669" s="46"/>
    </row>
    <row r="670" spans="1:1" ht="15.75" customHeight="1">
      <c r="A670" s="46"/>
    </row>
    <row r="671" spans="1:1" ht="15.75" customHeight="1">
      <c r="A671" s="46"/>
    </row>
    <row r="672" spans="1:1" ht="15.75" customHeight="1">
      <c r="A672" s="46"/>
    </row>
    <row r="673" spans="1:1" ht="15.75" customHeight="1">
      <c r="A673" s="46"/>
    </row>
    <row r="674" spans="1:1" ht="15.75" customHeight="1">
      <c r="A674" s="46"/>
    </row>
    <row r="675" spans="1:1" ht="15.75" customHeight="1">
      <c r="A675" s="46"/>
    </row>
    <row r="676" spans="1:1" ht="15.75" customHeight="1">
      <c r="A676" s="46"/>
    </row>
    <row r="677" spans="1:1" ht="15.75" customHeight="1">
      <c r="A677" s="46"/>
    </row>
    <row r="678" spans="1:1" ht="15.75" customHeight="1">
      <c r="A678" s="46"/>
    </row>
    <row r="679" spans="1:1" ht="15.75" customHeight="1">
      <c r="A679" s="46"/>
    </row>
    <row r="680" spans="1:1" ht="15.75" customHeight="1">
      <c r="A680" s="46"/>
    </row>
    <row r="681" spans="1:1" ht="15.75" customHeight="1">
      <c r="A681" s="46"/>
    </row>
    <row r="682" spans="1:1" ht="15.75" customHeight="1">
      <c r="A682" s="46"/>
    </row>
    <row r="683" spans="1:1" ht="15.75" customHeight="1">
      <c r="A683" s="46"/>
    </row>
    <row r="684" spans="1:1" ht="15.75" customHeight="1">
      <c r="A684" s="46"/>
    </row>
    <row r="685" spans="1:1" ht="15.75" customHeight="1">
      <c r="A685" s="46"/>
    </row>
    <row r="686" spans="1:1" ht="15.75" customHeight="1">
      <c r="A686" s="46"/>
    </row>
    <row r="687" spans="1:1" ht="15.75" customHeight="1">
      <c r="A687" s="46"/>
    </row>
    <row r="688" spans="1:1" ht="15.75" customHeight="1">
      <c r="A688" s="46"/>
    </row>
    <row r="689" spans="1:1" ht="15.75" customHeight="1">
      <c r="A689" s="46"/>
    </row>
    <row r="690" spans="1:1" ht="15.75" customHeight="1">
      <c r="A690" s="46"/>
    </row>
    <row r="691" spans="1:1" ht="15.75" customHeight="1">
      <c r="A691" s="46"/>
    </row>
    <row r="692" spans="1:1" ht="15.75" customHeight="1">
      <c r="A692" s="46"/>
    </row>
    <row r="693" spans="1:1" ht="15.75" customHeight="1">
      <c r="A693" s="46"/>
    </row>
    <row r="694" spans="1:1" ht="15.75" customHeight="1">
      <c r="A694" s="46"/>
    </row>
    <row r="695" spans="1:1" ht="15.75" customHeight="1">
      <c r="A695" s="46"/>
    </row>
    <row r="696" spans="1:1" ht="15.75" customHeight="1">
      <c r="A696" s="46"/>
    </row>
    <row r="697" spans="1:1" ht="15.75" customHeight="1">
      <c r="A697" s="46"/>
    </row>
    <row r="698" spans="1:1" ht="15.75" customHeight="1">
      <c r="A698" s="46"/>
    </row>
    <row r="699" spans="1:1" ht="15.75" customHeight="1">
      <c r="A699" s="46"/>
    </row>
    <row r="700" spans="1:1" ht="15.75" customHeight="1">
      <c r="A700" s="46"/>
    </row>
    <row r="701" spans="1:1" ht="15.75" customHeight="1">
      <c r="A701" s="46"/>
    </row>
    <row r="702" spans="1:1" ht="15.75" customHeight="1">
      <c r="A702" s="46"/>
    </row>
    <row r="703" spans="1:1" ht="15.75" customHeight="1">
      <c r="A703" s="46"/>
    </row>
    <row r="704" spans="1:1" ht="15.75" customHeight="1">
      <c r="A704" s="46"/>
    </row>
    <row r="705" spans="1:1" ht="15.75" customHeight="1">
      <c r="A705" s="46"/>
    </row>
    <row r="706" spans="1:1" ht="15.75" customHeight="1">
      <c r="A706" s="46"/>
    </row>
    <row r="707" spans="1:1" ht="15.75" customHeight="1">
      <c r="A707" s="46"/>
    </row>
    <row r="708" spans="1:1" ht="15.75" customHeight="1">
      <c r="A708" s="46"/>
    </row>
    <row r="709" spans="1:1" ht="15.75" customHeight="1">
      <c r="A709" s="46"/>
    </row>
    <row r="710" spans="1:1" ht="15.75" customHeight="1">
      <c r="A710" s="46"/>
    </row>
    <row r="711" spans="1:1" ht="15.75" customHeight="1">
      <c r="A711" s="46"/>
    </row>
    <row r="712" spans="1:1" ht="15.75" customHeight="1">
      <c r="A712" s="46"/>
    </row>
    <row r="713" spans="1:1" ht="15.75" customHeight="1">
      <c r="A713" s="46"/>
    </row>
    <row r="714" spans="1:1" ht="15.75" customHeight="1">
      <c r="A714" s="46"/>
    </row>
    <row r="715" spans="1:1" ht="15.75" customHeight="1">
      <c r="A715" s="46"/>
    </row>
    <row r="716" spans="1:1" ht="15.75" customHeight="1">
      <c r="A716" s="46"/>
    </row>
    <row r="717" spans="1:1" ht="15.75" customHeight="1">
      <c r="A717" s="46"/>
    </row>
    <row r="718" spans="1:1" ht="15.75" customHeight="1">
      <c r="A718" s="46"/>
    </row>
    <row r="719" spans="1:1" ht="15.75" customHeight="1">
      <c r="A719" s="46"/>
    </row>
    <row r="720" spans="1:1" ht="15.75" customHeight="1">
      <c r="A720" s="46"/>
    </row>
    <row r="721" spans="1:1" ht="15.75" customHeight="1">
      <c r="A721" s="46"/>
    </row>
    <row r="722" spans="1:1" ht="15.75" customHeight="1">
      <c r="A722" s="46"/>
    </row>
    <row r="723" spans="1:1" ht="15.75" customHeight="1">
      <c r="A723" s="46"/>
    </row>
    <row r="724" spans="1:1" ht="15.75" customHeight="1">
      <c r="A724" s="46"/>
    </row>
    <row r="725" spans="1:1" ht="15.75" customHeight="1">
      <c r="A725" s="46"/>
    </row>
    <row r="726" spans="1:1" ht="15.75" customHeight="1">
      <c r="A726" s="46"/>
    </row>
    <row r="727" spans="1:1" ht="15.75" customHeight="1">
      <c r="A727" s="46"/>
    </row>
    <row r="728" spans="1:1" ht="15.75" customHeight="1">
      <c r="A728" s="46"/>
    </row>
    <row r="729" spans="1:1" ht="15.75" customHeight="1">
      <c r="A729" s="46"/>
    </row>
    <row r="730" spans="1:1" ht="15.75" customHeight="1">
      <c r="A730" s="46"/>
    </row>
    <row r="731" spans="1:1" ht="15.75" customHeight="1">
      <c r="A731" s="46"/>
    </row>
    <row r="732" spans="1:1" ht="15.75" customHeight="1">
      <c r="A732" s="46"/>
    </row>
    <row r="733" spans="1:1" ht="15.75" customHeight="1">
      <c r="A733" s="46"/>
    </row>
    <row r="734" spans="1:1" ht="15.75" customHeight="1">
      <c r="A734" s="46"/>
    </row>
    <row r="735" spans="1:1" ht="15.75" customHeight="1">
      <c r="A735" s="46"/>
    </row>
    <row r="736" spans="1:1" ht="15.75" customHeight="1">
      <c r="A736" s="46"/>
    </row>
    <row r="737" spans="1:1" ht="15.75" customHeight="1">
      <c r="A737" s="46"/>
    </row>
    <row r="738" spans="1:1" ht="15.75" customHeight="1">
      <c r="A738" s="46"/>
    </row>
    <row r="739" spans="1:1" ht="15.75" customHeight="1">
      <c r="A739" s="46"/>
    </row>
    <row r="740" spans="1:1" ht="15.75" customHeight="1">
      <c r="A740" s="46"/>
    </row>
    <row r="741" spans="1:1" ht="15.75" customHeight="1">
      <c r="A741" s="46"/>
    </row>
    <row r="742" spans="1:1" ht="15.75" customHeight="1">
      <c r="A742" s="46"/>
    </row>
    <row r="743" spans="1:1" ht="15.75" customHeight="1">
      <c r="A743" s="46"/>
    </row>
    <row r="744" spans="1:1" ht="15.75" customHeight="1">
      <c r="A744" s="46"/>
    </row>
    <row r="745" spans="1:1" ht="15.75" customHeight="1">
      <c r="A745" s="46"/>
    </row>
    <row r="746" spans="1:1" ht="15.75" customHeight="1">
      <c r="A746" s="46"/>
    </row>
    <row r="747" spans="1:1" ht="15.75" customHeight="1">
      <c r="A747" s="46"/>
    </row>
    <row r="748" spans="1:1" ht="15.75" customHeight="1">
      <c r="A748" s="46"/>
    </row>
    <row r="749" spans="1:1" ht="15.75" customHeight="1">
      <c r="A749" s="46"/>
    </row>
    <row r="750" spans="1:1" ht="15.75" customHeight="1">
      <c r="A750" s="46"/>
    </row>
    <row r="751" spans="1:1" ht="15.75" customHeight="1">
      <c r="A751" s="46"/>
    </row>
    <row r="752" spans="1:1" ht="15.75" customHeight="1">
      <c r="A752" s="46"/>
    </row>
    <row r="753" spans="1:1" ht="15.75" customHeight="1">
      <c r="A753" s="46"/>
    </row>
    <row r="754" spans="1:1" ht="15.75" customHeight="1">
      <c r="A754" s="46"/>
    </row>
    <row r="755" spans="1:1" ht="15.75" customHeight="1">
      <c r="A755" s="46"/>
    </row>
    <row r="756" spans="1:1" ht="15.75" customHeight="1">
      <c r="A756" s="46"/>
    </row>
    <row r="757" spans="1:1" ht="15.75" customHeight="1">
      <c r="A757" s="46"/>
    </row>
    <row r="758" spans="1:1" ht="15.75" customHeight="1">
      <c r="A758" s="46"/>
    </row>
    <row r="759" spans="1:1" ht="15.75" customHeight="1">
      <c r="A759" s="46"/>
    </row>
    <row r="760" spans="1:1" ht="15.75" customHeight="1">
      <c r="A760" s="46"/>
    </row>
    <row r="761" spans="1:1" ht="15.75" customHeight="1">
      <c r="A761" s="46"/>
    </row>
    <row r="762" spans="1:1" ht="15.75" customHeight="1">
      <c r="A762" s="46"/>
    </row>
    <row r="763" spans="1:1" ht="15.75" customHeight="1">
      <c r="A763" s="46"/>
    </row>
    <row r="764" spans="1:1" ht="15.75" customHeight="1">
      <c r="A764" s="46"/>
    </row>
    <row r="765" spans="1:1" ht="15.75" customHeight="1">
      <c r="A765" s="46"/>
    </row>
    <row r="766" spans="1:1" ht="15.75" customHeight="1">
      <c r="A766" s="46"/>
    </row>
    <row r="767" spans="1:1" ht="15.75" customHeight="1">
      <c r="A767" s="46"/>
    </row>
    <row r="768" spans="1:1" ht="15.75" customHeight="1">
      <c r="A768" s="46"/>
    </row>
    <row r="769" spans="1:1" ht="15.75" customHeight="1">
      <c r="A769" s="46"/>
    </row>
    <row r="770" spans="1:1" ht="15.75" customHeight="1">
      <c r="A770" s="46"/>
    </row>
    <row r="771" spans="1:1" ht="15.75" customHeight="1">
      <c r="A771" s="46"/>
    </row>
    <row r="772" spans="1:1" ht="15.75" customHeight="1">
      <c r="A772" s="46"/>
    </row>
    <row r="773" spans="1:1" ht="15.75" customHeight="1">
      <c r="A773" s="46"/>
    </row>
    <row r="774" spans="1:1" ht="15.75" customHeight="1">
      <c r="A774" s="46"/>
    </row>
    <row r="775" spans="1:1" ht="15.75" customHeight="1">
      <c r="A775" s="46"/>
    </row>
    <row r="776" spans="1:1" ht="15.75" customHeight="1">
      <c r="A776" s="46"/>
    </row>
    <row r="777" spans="1:1" ht="15.75" customHeight="1">
      <c r="A777" s="46"/>
    </row>
    <row r="778" spans="1:1" ht="15.75" customHeight="1">
      <c r="A778" s="46"/>
    </row>
    <row r="779" spans="1:1" ht="15.75" customHeight="1">
      <c r="A779" s="46"/>
    </row>
    <row r="780" spans="1:1" ht="15.75" customHeight="1">
      <c r="A780" s="46"/>
    </row>
    <row r="781" spans="1:1" ht="15.75" customHeight="1">
      <c r="A781" s="46"/>
    </row>
    <row r="782" spans="1:1" ht="15.75" customHeight="1">
      <c r="A782" s="46"/>
    </row>
    <row r="783" spans="1:1" ht="15.75" customHeight="1">
      <c r="A783" s="46"/>
    </row>
    <row r="784" spans="1:1" ht="15.75" customHeight="1">
      <c r="A784" s="46"/>
    </row>
    <row r="785" spans="1:1" ht="15.75" customHeight="1">
      <c r="A785" s="46"/>
    </row>
    <row r="786" spans="1:1" ht="15.75" customHeight="1">
      <c r="A786" s="46"/>
    </row>
    <row r="787" spans="1:1" ht="15.75" customHeight="1">
      <c r="A787" s="46"/>
    </row>
    <row r="788" spans="1:1" ht="15.75" customHeight="1">
      <c r="A788" s="46"/>
    </row>
    <row r="789" spans="1:1" ht="15.75" customHeight="1">
      <c r="A789" s="46"/>
    </row>
    <row r="790" spans="1:1" ht="15.75" customHeight="1">
      <c r="A790" s="46"/>
    </row>
    <row r="791" spans="1:1" ht="15.75" customHeight="1">
      <c r="A791" s="46"/>
    </row>
    <row r="792" spans="1:1" ht="15.75" customHeight="1">
      <c r="A792" s="46"/>
    </row>
    <row r="793" spans="1:1" ht="15.75" customHeight="1">
      <c r="A793" s="46"/>
    </row>
    <row r="794" spans="1:1" ht="15.75" customHeight="1">
      <c r="A794" s="46"/>
    </row>
    <row r="795" spans="1:1" ht="15.75" customHeight="1">
      <c r="A795" s="46"/>
    </row>
    <row r="796" spans="1:1" ht="15.75" customHeight="1">
      <c r="A796" s="46"/>
    </row>
    <row r="797" spans="1:1" ht="15.75" customHeight="1">
      <c r="A797" s="46"/>
    </row>
    <row r="798" spans="1:1" ht="15.75" customHeight="1">
      <c r="A798" s="46"/>
    </row>
    <row r="799" spans="1:1" ht="15.75" customHeight="1">
      <c r="A799" s="46"/>
    </row>
    <row r="800" spans="1:1" ht="15.75" customHeight="1">
      <c r="A800" s="46"/>
    </row>
    <row r="801" spans="1:1" ht="15.75" customHeight="1">
      <c r="A801" s="46"/>
    </row>
    <row r="802" spans="1:1" ht="15.75" customHeight="1">
      <c r="A802" s="46"/>
    </row>
    <row r="803" spans="1:1" ht="15.75" customHeight="1">
      <c r="A803" s="46"/>
    </row>
    <row r="804" spans="1:1" ht="15.75" customHeight="1">
      <c r="A804" s="46"/>
    </row>
    <row r="805" spans="1:1" ht="15.75" customHeight="1">
      <c r="A805" s="46"/>
    </row>
    <row r="806" spans="1:1" ht="15.75" customHeight="1">
      <c r="A806" s="46"/>
    </row>
    <row r="807" spans="1:1" ht="15.75" customHeight="1">
      <c r="A807" s="46"/>
    </row>
    <row r="808" spans="1:1" ht="15.75" customHeight="1">
      <c r="A808" s="46"/>
    </row>
    <row r="809" spans="1:1" ht="15.75" customHeight="1">
      <c r="A809" s="46"/>
    </row>
    <row r="810" spans="1:1" ht="15.75" customHeight="1">
      <c r="A810" s="46"/>
    </row>
    <row r="811" spans="1:1" ht="15.75" customHeight="1">
      <c r="A811" s="46"/>
    </row>
    <row r="812" spans="1:1" ht="15.75" customHeight="1">
      <c r="A812" s="46"/>
    </row>
    <row r="813" spans="1:1" ht="15.75" customHeight="1">
      <c r="A813" s="46"/>
    </row>
    <row r="814" spans="1:1" ht="15.75" customHeight="1">
      <c r="A814" s="46"/>
    </row>
    <row r="815" spans="1:1" ht="15.75" customHeight="1">
      <c r="A815" s="46"/>
    </row>
    <row r="816" spans="1:1" ht="15.75" customHeight="1">
      <c r="A816" s="46"/>
    </row>
    <row r="817" spans="1:1" ht="15.75" customHeight="1">
      <c r="A817" s="46"/>
    </row>
    <row r="818" spans="1:1" ht="15.75" customHeight="1">
      <c r="A818" s="46"/>
    </row>
    <row r="819" spans="1:1" ht="15.75" customHeight="1">
      <c r="A819" s="46"/>
    </row>
    <row r="820" spans="1:1" ht="15.75" customHeight="1">
      <c r="A820" s="46"/>
    </row>
    <row r="821" spans="1:1" ht="15.75" customHeight="1">
      <c r="A821" s="46"/>
    </row>
    <row r="822" spans="1:1" ht="15.75" customHeight="1">
      <c r="A822" s="46"/>
    </row>
    <row r="823" spans="1:1" ht="15.75" customHeight="1">
      <c r="A823" s="46"/>
    </row>
    <row r="824" spans="1:1" ht="15.75" customHeight="1">
      <c r="A824" s="46"/>
    </row>
    <row r="825" spans="1:1" ht="15.75" customHeight="1">
      <c r="A825" s="46"/>
    </row>
    <row r="826" spans="1:1" ht="15.75" customHeight="1">
      <c r="A826" s="46"/>
    </row>
    <row r="827" spans="1:1" ht="15.75" customHeight="1">
      <c r="A827" s="46"/>
    </row>
    <row r="828" spans="1:1" ht="15.75" customHeight="1">
      <c r="A828" s="46"/>
    </row>
    <row r="829" spans="1:1" ht="15.75" customHeight="1">
      <c r="A829" s="46"/>
    </row>
    <row r="830" spans="1:1" ht="15.75" customHeight="1">
      <c r="A830" s="46"/>
    </row>
    <row r="831" spans="1:1" ht="15.75" customHeight="1">
      <c r="A831" s="46"/>
    </row>
    <row r="832" spans="1:1" ht="15.75" customHeight="1">
      <c r="A832" s="46"/>
    </row>
    <row r="833" spans="1:1" ht="15.75" customHeight="1">
      <c r="A833" s="46"/>
    </row>
    <row r="834" spans="1:1" ht="15.75" customHeight="1">
      <c r="A834" s="46"/>
    </row>
    <row r="835" spans="1:1" ht="15.75" customHeight="1">
      <c r="A835" s="46"/>
    </row>
    <row r="836" spans="1:1" ht="15.75" customHeight="1">
      <c r="A836" s="46"/>
    </row>
    <row r="837" spans="1:1" ht="15.75" customHeight="1">
      <c r="A837" s="46"/>
    </row>
    <row r="838" spans="1:1" ht="15.75" customHeight="1">
      <c r="A838" s="46"/>
    </row>
    <row r="839" spans="1:1" ht="15.75" customHeight="1">
      <c r="A839" s="46"/>
    </row>
    <row r="840" spans="1:1" ht="15.75" customHeight="1">
      <c r="A840" s="46"/>
    </row>
    <row r="841" spans="1:1" ht="15.75" customHeight="1">
      <c r="A841" s="46"/>
    </row>
    <row r="842" spans="1:1" ht="15.75" customHeight="1">
      <c r="A842" s="46"/>
    </row>
    <row r="843" spans="1:1" ht="15.75" customHeight="1">
      <c r="A843" s="46"/>
    </row>
    <row r="844" spans="1:1" ht="15.75" customHeight="1">
      <c r="A844" s="46"/>
    </row>
    <row r="845" spans="1:1" ht="15.75" customHeight="1">
      <c r="A845" s="46"/>
    </row>
    <row r="846" spans="1:1" ht="15.75" customHeight="1">
      <c r="A846" s="46"/>
    </row>
    <row r="847" spans="1:1" ht="15.75" customHeight="1">
      <c r="A847" s="46"/>
    </row>
    <row r="848" spans="1:1" ht="15.75" customHeight="1">
      <c r="A848" s="46"/>
    </row>
    <row r="849" spans="1:1" ht="15.75" customHeight="1">
      <c r="A849" s="46"/>
    </row>
    <row r="850" spans="1:1" ht="15.75" customHeight="1">
      <c r="A850" s="46"/>
    </row>
    <row r="851" spans="1:1" ht="15.75" customHeight="1">
      <c r="A851" s="46"/>
    </row>
    <row r="852" spans="1:1" ht="15.75" customHeight="1">
      <c r="A852" s="46"/>
    </row>
    <row r="853" spans="1:1" ht="15.75" customHeight="1">
      <c r="A853" s="46"/>
    </row>
    <row r="854" spans="1:1" ht="15.75" customHeight="1">
      <c r="A854" s="46"/>
    </row>
    <row r="855" spans="1:1" ht="15.75" customHeight="1">
      <c r="A855" s="46"/>
    </row>
    <row r="856" spans="1:1" ht="15.75" customHeight="1">
      <c r="A856" s="46"/>
    </row>
    <row r="857" spans="1:1" ht="15.75" customHeight="1">
      <c r="A857" s="46"/>
    </row>
    <row r="858" spans="1:1" ht="15.75" customHeight="1">
      <c r="A858" s="46"/>
    </row>
    <row r="859" spans="1:1" ht="15.75" customHeight="1">
      <c r="A859" s="46"/>
    </row>
    <row r="860" spans="1:1" ht="15.75" customHeight="1">
      <c r="A860" s="46"/>
    </row>
    <row r="861" spans="1:1" ht="15.75" customHeight="1">
      <c r="A861" s="46"/>
    </row>
    <row r="862" spans="1:1" ht="15.75" customHeight="1">
      <c r="A862" s="46"/>
    </row>
    <row r="863" spans="1:1" ht="15.75" customHeight="1">
      <c r="A863" s="46"/>
    </row>
    <row r="864" spans="1:1" ht="15.75" customHeight="1">
      <c r="A864" s="46"/>
    </row>
    <row r="865" spans="1:1" ht="15.75" customHeight="1">
      <c r="A865" s="46"/>
    </row>
    <row r="866" spans="1:1" ht="15.75" customHeight="1">
      <c r="A866" s="46"/>
    </row>
    <row r="867" spans="1:1" ht="15.75" customHeight="1">
      <c r="A867" s="46"/>
    </row>
    <row r="868" spans="1:1" ht="15.75" customHeight="1">
      <c r="A868" s="46"/>
    </row>
    <row r="869" spans="1:1" ht="15.75" customHeight="1">
      <c r="A869" s="46"/>
    </row>
    <row r="870" spans="1:1" ht="15.75" customHeight="1">
      <c r="A870" s="46"/>
    </row>
    <row r="871" spans="1:1" ht="15.75" customHeight="1">
      <c r="A871" s="46"/>
    </row>
    <row r="872" spans="1:1" ht="15.75" customHeight="1">
      <c r="A872" s="46"/>
    </row>
    <row r="873" spans="1:1" ht="15.75" customHeight="1">
      <c r="A873" s="46"/>
    </row>
    <row r="874" spans="1:1" ht="15.75" customHeight="1">
      <c r="A874" s="46"/>
    </row>
    <row r="875" spans="1:1" ht="15.75" customHeight="1">
      <c r="A875" s="46"/>
    </row>
    <row r="876" spans="1:1" ht="15.75" customHeight="1">
      <c r="A876" s="46"/>
    </row>
    <row r="877" spans="1:1" ht="15.75" customHeight="1">
      <c r="A877" s="46"/>
    </row>
    <row r="878" spans="1:1" ht="15.75" customHeight="1">
      <c r="A878" s="46"/>
    </row>
    <row r="879" spans="1:1" ht="15.75" customHeight="1">
      <c r="A879" s="46"/>
    </row>
    <row r="880" spans="1:1" ht="15.75" customHeight="1">
      <c r="A880" s="46"/>
    </row>
    <row r="881" spans="1:1" ht="15.75" customHeight="1">
      <c r="A881" s="46"/>
    </row>
    <row r="882" spans="1:1" ht="15.75" customHeight="1">
      <c r="A882" s="46"/>
    </row>
    <row r="883" spans="1:1" ht="15.75" customHeight="1">
      <c r="A883" s="46"/>
    </row>
    <row r="884" spans="1:1" ht="15.75" customHeight="1">
      <c r="A884" s="46"/>
    </row>
    <row r="885" spans="1:1" ht="15.75" customHeight="1">
      <c r="A885" s="46"/>
    </row>
    <row r="886" spans="1:1" ht="15.75" customHeight="1">
      <c r="A886" s="46"/>
    </row>
    <row r="887" spans="1:1" ht="15.75" customHeight="1">
      <c r="A887" s="46"/>
    </row>
    <row r="888" spans="1:1" ht="15.75" customHeight="1">
      <c r="A888" s="46"/>
    </row>
    <row r="889" spans="1:1" ht="15.75" customHeight="1">
      <c r="A889" s="46"/>
    </row>
    <row r="890" spans="1:1" ht="15.75" customHeight="1">
      <c r="A890" s="46"/>
    </row>
    <row r="891" spans="1:1" ht="15.75" customHeight="1">
      <c r="A891" s="46"/>
    </row>
    <row r="892" spans="1:1" ht="15.75" customHeight="1">
      <c r="A892" s="46"/>
    </row>
    <row r="893" spans="1:1" ht="15.75" customHeight="1">
      <c r="A893" s="46"/>
    </row>
    <row r="894" spans="1:1" ht="15.75" customHeight="1">
      <c r="A894" s="46"/>
    </row>
    <row r="895" spans="1:1" ht="15.75" customHeight="1">
      <c r="A895" s="46"/>
    </row>
    <row r="896" spans="1:1" ht="15.75" customHeight="1">
      <c r="A896" s="46"/>
    </row>
    <row r="897" spans="1:1" ht="15.75" customHeight="1">
      <c r="A897" s="46"/>
    </row>
    <row r="898" spans="1:1" ht="15.75" customHeight="1">
      <c r="A898" s="46"/>
    </row>
    <row r="899" spans="1:1" ht="15.75" customHeight="1">
      <c r="A899" s="46"/>
    </row>
    <row r="900" spans="1:1" ht="15.75" customHeight="1">
      <c r="A900" s="46"/>
    </row>
    <row r="901" spans="1:1" ht="15.75" customHeight="1">
      <c r="A901" s="46"/>
    </row>
    <row r="902" spans="1:1" ht="15.75" customHeight="1">
      <c r="A902" s="46"/>
    </row>
    <row r="903" spans="1:1" ht="15.75" customHeight="1">
      <c r="A903" s="46"/>
    </row>
    <row r="904" spans="1:1" ht="15.75" customHeight="1">
      <c r="A904" s="46"/>
    </row>
    <row r="905" spans="1:1" ht="15.75" customHeight="1">
      <c r="A905" s="46"/>
    </row>
    <row r="906" spans="1:1" ht="15.75" customHeight="1">
      <c r="A906" s="46"/>
    </row>
    <row r="907" spans="1:1" ht="15.75" customHeight="1">
      <c r="A907" s="46"/>
    </row>
    <row r="908" spans="1:1" ht="15.75" customHeight="1">
      <c r="A908" s="46"/>
    </row>
    <row r="909" spans="1:1" ht="15.75" customHeight="1">
      <c r="A909" s="46"/>
    </row>
    <row r="910" spans="1:1" ht="15.75" customHeight="1">
      <c r="A910" s="46"/>
    </row>
    <row r="911" spans="1:1" ht="15.75" customHeight="1">
      <c r="A911" s="46"/>
    </row>
    <row r="912" spans="1:1" ht="15.75" customHeight="1">
      <c r="A912" s="46"/>
    </row>
    <row r="913" spans="1:1" ht="15.75" customHeight="1">
      <c r="A913" s="46"/>
    </row>
    <row r="914" spans="1:1" ht="15.75" customHeight="1">
      <c r="A914" s="46"/>
    </row>
    <row r="915" spans="1:1" ht="15.75" customHeight="1">
      <c r="A915" s="46"/>
    </row>
    <row r="916" spans="1:1" ht="15.75" customHeight="1">
      <c r="A916" s="46"/>
    </row>
    <row r="917" spans="1:1" ht="15.75" customHeight="1">
      <c r="A917" s="46"/>
    </row>
    <row r="918" spans="1:1" ht="15.75" customHeight="1">
      <c r="A918" s="46"/>
    </row>
    <row r="919" spans="1:1" ht="15.75" customHeight="1">
      <c r="A919" s="46"/>
    </row>
    <row r="920" spans="1:1" ht="15.75" customHeight="1">
      <c r="A920" s="46"/>
    </row>
    <row r="921" spans="1:1" ht="15.75" customHeight="1">
      <c r="A921" s="46"/>
    </row>
    <row r="922" spans="1:1" ht="15.75" customHeight="1">
      <c r="A922" s="46"/>
    </row>
    <row r="923" spans="1:1" ht="15.75" customHeight="1">
      <c r="A923" s="46"/>
    </row>
    <row r="924" spans="1:1" ht="15.75" customHeight="1">
      <c r="A924" s="46"/>
    </row>
    <row r="925" spans="1:1" ht="15.75" customHeight="1">
      <c r="A925" s="46"/>
    </row>
    <row r="926" spans="1:1" ht="15.75" customHeight="1">
      <c r="A926" s="46"/>
    </row>
    <row r="927" spans="1:1" ht="15.75" customHeight="1">
      <c r="A927" s="46"/>
    </row>
    <row r="928" spans="1:1" ht="15.75" customHeight="1">
      <c r="A928" s="46"/>
    </row>
    <row r="929" spans="1:1" ht="15.75" customHeight="1">
      <c r="A929" s="46"/>
    </row>
    <row r="930" spans="1:1" ht="15.75" customHeight="1">
      <c r="A930" s="46"/>
    </row>
    <row r="931" spans="1:1" ht="15.75" customHeight="1">
      <c r="A931" s="46"/>
    </row>
    <row r="932" spans="1:1" ht="15.75" customHeight="1">
      <c r="A932" s="46"/>
    </row>
    <row r="933" spans="1:1" ht="15.75" customHeight="1">
      <c r="A933" s="46"/>
    </row>
    <row r="934" spans="1:1" ht="15.75" customHeight="1">
      <c r="A934" s="46"/>
    </row>
    <row r="935" spans="1:1" ht="15.75" customHeight="1">
      <c r="A935" s="46"/>
    </row>
    <row r="936" spans="1:1" ht="15.75" customHeight="1">
      <c r="A936" s="46"/>
    </row>
    <row r="937" spans="1:1" ht="15.75" customHeight="1">
      <c r="A937" s="46"/>
    </row>
    <row r="938" spans="1:1" ht="15.75" customHeight="1">
      <c r="A938" s="46"/>
    </row>
    <row r="939" spans="1:1" ht="15.75" customHeight="1">
      <c r="A939" s="46"/>
    </row>
    <row r="940" spans="1:1" ht="15.75" customHeight="1">
      <c r="A940" s="46"/>
    </row>
    <row r="941" spans="1:1" ht="15.75" customHeight="1">
      <c r="A941" s="46"/>
    </row>
    <row r="942" spans="1:1" ht="15.75" customHeight="1">
      <c r="A942" s="46"/>
    </row>
    <row r="943" spans="1:1" ht="15.75" customHeight="1">
      <c r="A943" s="46"/>
    </row>
    <row r="944" spans="1:1" ht="15.75" customHeight="1">
      <c r="A944" s="46"/>
    </row>
    <row r="945" spans="1:1" ht="15.75" customHeight="1">
      <c r="A945" s="46"/>
    </row>
    <row r="946" spans="1:1" ht="15.75" customHeight="1">
      <c r="A946" s="46"/>
    </row>
    <row r="947" spans="1:1" ht="15.75" customHeight="1">
      <c r="A947" s="46"/>
    </row>
    <row r="948" spans="1:1" ht="15.75" customHeight="1">
      <c r="A948" s="46"/>
    </row>
    <row r="949" spans="1:1" ht="15.75" customHeight="1">
      <c r="A949" s="46"/>
    </row>
    <row r="950" spans="1:1" ht="15.75" customHeight="1">
      <c r="A950" s="46"/>
    </row>
    <row r="951" spans="1:1" ht="15.75" customHeight="1">
      <c r="A951" s="46"/>
    </row>
    <row r="952" spans="1:1" ht="15.75" customHeight="1">
      <c r="A952" s="46"/>
    </row>
    <row r="953" spans="1:1" ht="15.75" customHeight="1">
      <c r="A953" s="46"/>
    </row>
    <row r="954" spans="1:1" ht="15.75" customHeight="1">
      <c r="A954" s="46"/>
    </row>
  </sheetData>
  <mergeCells count="2">
    <mergeCell ref="B3:C3"/>
    <mergeCell ref="B22:C22"/>
  </mergeCells>
  <pageMargins left="0.7" right="0.7" top="0.75" bottom="0.75" header="0" footer="0"/>
  <pageSetup orientation="landscape"/>
  <ignoredErrors>
    <ignoredError sqref="C36:D36 C44:D44" formula="1"/>
  </ignoredError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 Koning</dc:creator>
  <cp:lastModifiedBy>Jan de Mos</cp:lastModifiedBy>
  <dcterms:created xsi:type="dcterms:W3CDTF">2024-01-31T09:26:26Z</dcterms:created>
  <dcterms:modified xsi:type="dcterms:W3CDTF">2024-03-16T17:48:17Z</dcterms:modified>
</cp:coreProperties>
</file>